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4590" windowHeight="5040" tabRatio="285"/>
  </bookViews>
  <sheets>
    <sheet name="показатели" sheetId="1" r:id="rId1"/>
    <sheet name="Лист1" sheetId="3" r:id="rId2"/>
    <sheet name="Лист2" sheetId="5" r:id="rId3"/>
    <sheet name="описание" sheetId="2" r:id="rId4"/>
  </sheets>
  <definedNames>
    <definedName name="_xlnm._FilterDatabase" localSheetId="0" hidden="1">показатели!$A$3:$AZ$3</definedName>
  </definedNames>
  <calcPr calcId="145621"/>
</workbook>
</file>

<file path=xl/calcChain.xml><?xml version="1.0" encoding="utf-8"?>
<calcChain xmlns="http://schemas.openxmlformats.org/spreadsheetml/2006/main">
  <c r="AQ4" i="1" l="1"/>
  <c r="AS4" i="1"/>
  <c r="AU4" i="1"/>
  <c r="AQ5" i="1"/>
  <c r="AS5" i="1"/>
  <c r="AU5" i="1"/>
  <c r="AQ6" i="1"/>
  <c r="AS6" i="1"/>
  <c r="AU6" i="1"/>
  <c r="AQ7" i="1"/>
  <c r="AS7" i="1"/>
  <c r="AU7" i="1"/>
  <c r="AQ8" i="1"/>
  <c r="AS8" i="1"/>
  <c r="AU8" i="1"/>
  <c r="AQ9" i="1"/>
  <c r="AS9" i="1"/>
  <c r="AU9" i="1"/>
  <c r="AQ10" i="1"/>
  <c r="AS10" i="1"/>
  <c r="AU10" i="1"/>
  <c r="AQ11" i="1"/>
  <c r="AS11" i="1"/>
  <c r="AU11" i="1"/>
  <c r="AQ12" i="1"/>
  <c r="AS12" i="1"/>
  <c r="AU12" i="1"/>
  <c r="AQ13" i="1"/>
  <c r="AS13" i="1"/>
  <c r="AU13" i="1"/>
  <c r="AP14" i="1"/>
  <c r="AQ14" i="1"/>
  <c r="AR14" i="1"/>
  <c r="AS14" i="1"/>
  <c r="AT14" i="1"/>
  <c r="AU14" i="1"/>
  <c r="AQ15" i="1"/>
  <c r="AS15" i="1"/>
  <c r="AU15" i="1"/>
  <c r="AQ16" i="1"/>
  <c r="AS16" i="1"/>
  <c r="AU16" i="1"/>
  <c r="AQ17" i="1"/>
  <c r="AS17" i="1"/>
  <c r="AU17" i="1"/>
  <c r="AQ18" i="1"/>
  <c r="AS18" i="1"/>
  <c r="AU18" i="1"/>
  <c r="AQ19" i="1"/>
  <c r="AS19" i="1"/>
  <c r="AU19" i="1"/>
  <c r="AQ20" i="1"/>
  <c r="AS20" i="1"/>
  <c r="AU20" i="1"/>
  <c r="AQ21" i="1"/>
  <c r="AS21" i="1"/>
  <c r="AU21" i="1"/>
  <c r="AQ22" i="1"/>
  <c r="AS22" i="1"/>
  <c r="AU22" i="1"/>
  <c r="AQ23" i="1"/>
  <c r="AS23" i="1"/>
  <c r="AU23" i="1"/>
  <c r="AQ24" i="1"/>
  <c r="AS24" i="1"/>
  <c r="AU24" i="1"/>
  <c r="AQ25" i="1"/>
  <c r="AS25" i="1"/>
  <c r="AU25" i="1"/>
  <c r="AQ26" i="1"/>
  <c r="AS26" i="1"/>
  <c r="AU26" i="1"/>
  <c r="AP27" i="1"/>
  <c r="AQ27" i="1"/>
  <c r="AR27" i="1"/>
  <c r="AS27" i="1"/>
  <c r="AT27" i="1"/>
  <c r="AU27" i="1"/>
  <c r="AQ28" i="1"/>
  <c r="AS28" i="1"/>
  <c r="AU28" i="1"/>
  <c r="AQ29" i="1"/>
  <c r="AS29" i="1"/>
  <c r="AU29" i="1"/>
  <c r="AQ30" i="1"/>
  <c r="AS30" i="1"/>
  <c r="AU30" i="1"/>
  <c r="AQ31" i="1"/>
  <c r="AS31" i="1"/>
  <c r="AU31" i="1"/>
  <c r="AQ32" i="1"/>
  <c r="AS32" i="1"/>
  <c r="AU32" i="1"/>
  <c r="AP33" i="1"/>
  <c r="AQ33" i="1"/>
  <c r="AV33" i="1" s="1"/>
  <c r="AR33" i="1"/>
  <c r="AS33" i="1"/>
  <c r="AT33" i="1"/>
  <c r="AU33" i="1"/>
  <c r="AX33" i="1" s="1"/>
  <c r="AQ34" i="1"/>
  <c r="AS34" i="1"/>
  <c r="AU34" i="1"/>
  <c r="AP35" i="1"/>
  <c r="AQ35" i="1"/>
  <c r="AR35" i="1"/>
  <c r="AS35" i="1"/>
  <c r="AT35" i="1"/>
  <c r="AU35" i="1"/>
  <c r="AQ36" i="1"/>
  <c r="AS36" i="1"/>
  <c r="AU36" i="1"/>
  <c r="AQ37" i="1"/>
  <c r="AS37" i="1"/>
  <c r="AU37" i="1"/>
  <c r="AQ38" i="1"/>
  <c r="AS38" i="1"/>
  <c r="AU38" i="1"/>
  <c r="AP39" i="1"/>
  <c r="AQ39" i="1"/>
  <c r="AV39" i="1" s="1"/>
  <c r="AR39" i="1"/>
  <c r="AS39" i="1"/>
  <c r="AT39" i="1"/>
  <c r="AU39" i="1"/>
  <c r="AX39" i="1" s="1"/>
  <c r="AQ40" i="1"/>
  <c r="AS40" i="1"/>
  <c r="AU40" i="1"/>
  <c r="AQ41" i="1"/>
  <c r="AS41" i="1"/>
  <c r="AU41" i="1"/>
  <c r="AQ42" i="1"/>
  <c r="AS42" i="1"/>
  <c r="AU42" i="1"/>
  <c r="AQ43" i="1"/>
  <c r="AS43" i="1"/>
  <c r="AU43" i="1"/>
  <c r="AQ44" i="1"/>
  <c r="AS44" i="1"/>
  <c r="AU44" i="1"/>
  <c r="AQ45" i="1"/>
  <c r="AS45" i="1"/>
  <c r="AU45" i="1"/>
  <c r="AQ46" i="1"/>
  <c r="AS46" i="1"/>
  <c r="AU46" i="1"/>
  <c r="AQ47" i="1"/>
  <c r="AS47" i="1"/>
  <c r="AU47" i="1"/>
  <c r="AQ48" i="1"/>
  <c r="AS48" i="1"/>
  <c r="AU48" i="1"/>
  <c r="AQ49" i="1"/>
  <c r="AS49" i="1"/>
  <c r="AU49" i="1"/>
  <c r="AQ50" i="1"/>
  <c r="AS50" i="1"/>
  <c r="AU50" i="1"/>
  <c r="AQ51" i="1"/>
  <c r="AS51" i="1"/>
  <c r="AU51" i="1"/>
  <c r="AP52" i="1"/>
  <c r="AQ52" i="1"/>
  <c r="AR52" i="1"/>
  <c r="AS52" i="1"/>
  <c r="AW52" i="1" s="1"/>
  <c r="AT52" i="1"/>
  <c r="AU52" i="1"/>
  <c r="AQ53" i="1"/>
  <c r="AS53" i="1"/>
  <c r="AU53" i="1"/>
  <c r="AQ54" i="1"/>
  <c r="AS54" i="1"/>
  <c r="AU54" i="1"/>
  <c r="AG4" i="1"/>
  <c r="AI4" i="1"/>
  <c r="AJ4" i="1"/>
  <c r="AK4" i="1"/>
  <c r="AG5" i="1"/>
  <c r="AI5" i="1"/>
  <c r="AJ5" i="1"/>
  <c r="AK5" i="1"/>
  <c r="AG6" i="1"/>
  <c r="AI6" i="1"/>
  <c r="AJ6" i="1"/>
  <c r="AK6" i="1"/>
  <c r="AG7" i="1"/>
  <c r="AI7" i="1"/>
  <c r="AJ7" i="1"/>
  <c r="AK7" i="1"/>
  <c r="AG8" i="1"/>
  <c r="AI8" i="1"/>
  <c r="AJ8" i="1"/>
  <c r="AK8" i="1"/>
  <c r="AG9" i="1"/>
  <c r="AI9" i="1"/>
  <c r="AJ9" i="1"/>
  <c r="AK9" i="1"/>
  <c r="AG10" i="1"/>
  <c r="AI10" i="1"/>
  <c r="AJ10" i="1"/>
  <c r="AK10" i="1"/>
  <c r="AG11" i="1"/>
  <c r="AI11" i="1"/>
  <c r="AJ11" i="1"/>
  <c r="AK11" i="1"/>
  <c r="AG12" i="1"/>
  <c r="AI12" i="1"/>
  <c r="AJ12" i="1"/>
  <c r="AK12" i="1"/>
  <c r="AG13" i="1"/>
  <c r="AI13" i="1"/>
  <c r="AJ13" i="1"/>
  <c r="AK13" i="1"/>
  <c r="AG14" i="1"/>
  <c r="AH14" i="1"/>
  <c r="AI14" i="1"/>
  <c r="AJ14" i="1"/>
  <c r="AK14" i="1"/>
  <c r="AG15" i="1"/>
  <c r="AI15" i="1"/>
  <c r="AJ15" i="1"/>
  <c r="AK15" i="1"/>
  <c r="AG16" i="1"/>
  <c r="AI16" i="1"/>
  <c r="AJ16" i="1"/>
  <c r="AK16" i="1"/>
  <c r="AG17" i="1"/>
  <c r="AI17" i="1"/>
  <c r="AJ17" i="1"/>
  <c r="AK17" i="1"/>
  <c r="AG18" i="1"/>
  <c r="AI18" i="1"/>
  <c r="AJ18" i="1"/>
  <c r="AK18" i="1"/>
  <c r="AG19" i="1"/>
  <c r="AI19" i="1"/>
  <c r="AJ19" i="1"/>
  <c r="AK19" i="1"/>
  <c r="AG20" i="1"/>
  <c r="AI20" i="1"/>
  <c r="AJ20" i="1"/>
  <c r="AK20" i="1"/>
  <c r="AG21" i="1"/>
  <c r="AI21" i="1"/>
  <c r="AJ21" i="1"/>
  <c r="AK21" i="1"/>
  <c r="AG22" i="1"/>
  <c r="AI22" i="1"/>
  <c r="AJ22" i="1"/>
  <c r="AK22" i="1"/>
  <c r="AG23" i="1"/>
  <c r="AI23" i="1"/>
  <c r="AJ23" i="1"/>
  <c r="AK23" i="1"/>
  <c r="AG24" i="1"/>
  <c r="AI24" i="1"/>
  <c r="AJ24" i="1"/>
  <c r="AK24" i="1"/>
  <c r="AG25" i="1"/>
  <c r="AI25" i="1"/>
  <c r="AJ25" i="1"/>
  <c r="AK25" i="1"/>
  <c r="AG26" i="1"/>
  <c r="AI26" i="1"/>
  <c r="AJ26" i="1"/>
  <c r="AK26" i="1"/>
  <c r="AF27" i="1"/>
  <c r="AG27" i="1"/>
  <c r="AH27" i="1"/>
  <c r="AI27" i="1"/>
  <c r="AJ27" i="1"/>
  <c r="AK27" i="1"/>
  <c r="AG28" i="1"/>
  <c r="AI28" i="1"/>
  <c r="AJ28" i="1"/>
  <c r="AK28" i="1"/>
  <c r="AG29" i="1"/>
  <c r="AI29" i="1"/>
  <c r="AJ29" i="1"/>
  <c r="AK29" i="1"/>
  <c r="AG30" i="1"/>
  <c r="AI30" i="1"/>
  <c r="AJ30" i="1"/>
  <c r="AK30" i="1"/>
  <c r="AG31" i="1"/>
  <c r="AI31" i="1"/>
  <c r="AJ31" i="1"/>
  <c r="AK31" i="1"/>
  <c r="AG32" i="1"/>
  <c r="AI32" i="1"/>
  <c r="AJ32" i="1"/>
  <c r="AK32" i="1"/>
  <c r="AF33" i="1"/>
  <c r="AG33" i="1"/>
  <c r="AH33" i="1"/>
  <c r="AI33" i="1"/>
  <c r="AJ33" i="1"/>
  <c r="AK33" i="1"/>
  <c r="AG34" i="1"/>
  <c r="AI34" i="1"/>
  <c r="AJ34" i="1"/>
  <c r="AK34" i="1"/>
  <c r="AF35" i="1"/>
  <c r="AG35" i="1"/>
  <c r="AH35" i="1"/>
  <c r="AI35" i="1"/>
  <c r="AJ35" i="1"/>
  <c r="AK35" i="1"/>
  <c r="AG36" i="1"/>
  <c r="AI36" i="1"/>
  <c r="AJ36" i="1"/>
  <c r="AK36" i="1"/>
  <c r="AG37" i="1"/>
  <c r="AI37" i="1"/>
  <c r="AJ37" i="1"/>
  <c r="AK37" i="1"/>
  <c r="AG38" i="1"/>
  <c r="AI38" i="1"/>
  <c r="AJ38" i="1"/>
  <c r="AK38" i="1"/>
  <c r="AF39" i="1"/>
  <c r="AG39" i="1"/>
  <c r="AH39" i="1"/>
  <c r="AI39" i="1"/>
  <c r="AJ39" i="1"/>
  <c r="AK39" i="1"/>
  <c r="AG40" i="1"/>
  <c r="AI40" i="1"/>
  <c r="AJ40" i="1"/>
  <c r="AK40" i="1"/>
  <c r="AG41" i="1"/>
  <c r="AI41" i="1"/>
  <c r="AJ41" i="1"/>
  <c r="AK41" i="1"/>
  <c r="AG42" i="1"/>
  <c r="AI42" i="1"/>
  <c r="AJ42" i="1"/>
  <c r="AK42" i="1"/>
  <c r="AG43" i="1"/>
  <c r="AI43" i="1"/>
  <c r="AJ43" i="1"/>
  <c r="AK43" i="1"/>
  <c r="AG44" i="1"/>
  <c r="AI44" i="1"/>
  <c r="AJ44" i="1"/>
  <c r="AK44" i="1"/>
  <c r="AG45" i="1"/>
  <c r="AI45" i="1"/>
  <c r="AJ45" i="1"/>
  <c r="AK45" i="1"/>
  <c r="AG46" i="1"/>
  <c r="AI46" i="1"/>
  <c r="AJ46" i="1"/>
  <c r="AK46" i="1"/>
  <c r="AG47" i="1"/>
  <c r="AI47" i="1"/>
  <c r="AJ47" i="1"/>
  <c r="AK47" i="1"/>
  <c r="AG48" i="1"/>
  <c r="AI48" i="1"/>
  <c r="AJ48" i="1"/>
  <c r="AK48" i="1"/>
  <c r="AG49" i="1"/>
  <c r="AI49" i="1"/>
  <c r="AJ49" i="1"/>
  <c r="AK49" i="1"/>
  <c r="AG50" i="1"/>
  <c r="AI50" i="1"/>
  <c r="AJ50" i="1"/>
  <c r="AK50" i="1"/>
  <c r="AG51" i="1"/>
  <c r="AI51" i="1"/>
  <c r="AJ51" i="1"/>
  <c r="AK51" i="1"/>
  <c r="AG52" i="1"/>
  <c r="AH52" i="1"/>
  <c r="AI52" i="1"/>
  <c r="AJ52" i="1"/>
  <c r="AK52" i="1"/>
  <c r="AN52" i="1" s="1"/>
  <c r="AG53" i="1"/>
  <c r="AI53" i="1"/>
  <c r="AJ53" i="1"/>
  <c r="AK53" i="1"/>
  <c r="AG54" i="1"/>
  <c r="AI54" i="1"/>
  <c r="AJ54" i="1"/>
  <c r="AK54" i="1"/>
  <c r="R27" i="1"/>
  <c r="Z4" i="1"/>
  <c r="AA4" i="1"/>
  <c r="Z5" i="1"/>
  <c r="AA5" i="1"/>
  <c r="Z6" i="1"/>
  <c r="AA6" i="1"/>
  <c r="Z7" i="1"/>
  <c r="AA7" i="1"/>
  <c r="Z8" i="1"/>
  <c r="AA8" i="1"/>
  <c r="Z9" i="1"/>
  <c r="AA9" i="1"/>
  <c r="Z10" i="1"/>
  <c r="AA10" i="1"/>
  <c r="Z11" i="1"/>
  <c r="AA11" i="1"/>
  <c r="Z12" i="1"/>
  <c r="AA12" i="1"/>
  <c r="Z13" i="1"/>
  <c r="AA13" i="1"/>
  <c r="Z14" i="1"/>
  <c r="AA14" i="1"/>
  <c r="Z15" i="1"/>
  <c r="AA15" i="1"/>
  <c r="Z16" i="1"/>
  <c r="AA16" i="1"/>
  <c r="Z17" i="1"/>
  <c r="AA17" i="1"/>
  <c r="Z18" i="1"/>
  <c r="AA18" i="1"/>
  <c r="Z19" i="1"/>
  <c r="AA19" i="1"/>
  <c r="Z20" i="1"/>
  <c r="AA20" i="1"/>
  <c r="Z21" i="1"/>
  <c r="AA21" i="1"/>
  <c r="Z22" i="1"/>
  <c r="AA22" i="1"/>
  <c r="Z23" i="1"/>
  <c r="AA23" i="1"/>
  <c r="Z24" i="1"/>
  <c r="AA24" i="1"/>
  <c r="Z25" i="1"/>
  <c r="AA25" i="1"/>
  <c r="Z26" i="1"/>
  <c r="AA26" i="1"/>
  <c r="Z27" i="1"/>
  <c r="AA27" i="1"/>
  <c r="Z28" i="1"/>
  <c r="AA28" i="1"/>
  <c r="Z29" i="1"/>
  <c r="AA29" i="1"/>
  <c r="Z30" i="1"/>
  <c r="AA30" i="1"/>
  <c r="Z31" i="1"/>
  <c r="AA31" i="1"/>
  <c r="Z32" i="1"/>
  <c r="AA32" i="1"/>
  <c r="Z33" i="1"/>
  <c r="AA33" i="1"/>
  <c r="Z34" i="1"/>
  <c r="AA34" i="1"/>
  <c r="Z35" i="1"/>
  <c r="AA35" i="1"/>
  <c r="Z36" i="1"/>
  <c r="AA36" i="1"/>
  <c r="Z37" i="1"/>
  <c r="AA37" i="1"/>
  <c r="Z38" i="1"/>
  <c r="AA38" i="1"/>
  <c r="Z39" i="1"/>
  <c r="AA39" i="1"/>
  <c r="Z40" i="1"/>
  <c r="AA40" i="1"/>
  <c r="Z41" i="1"/>
  <c r="AA41" i="1"/>
  <c r="Z42" i="1"/>
  <c r="AA42" i="1"/>
  <c r="Z43" i="1"/>
  <c r="AA43" i="1"/>
  <c r="Z44" i="1"/>
  <c r="AA44" i="1"/>
  <c r="Z45" i="1"/>
  <c r="AA45" i="1"/>
  <c r="Z46" i="1"/>
  <c r="AA46" i="1"/>
  <c r="Z47" i="1"/>
  <c r="AA47" i="1"/>
  <c r="Z48" i="1"/>
  <c r="AA48" i="1"/>
  <c r="Z49" i="1"/>
  <c r="AA49" i="1"/>
  <c r="Z50" i="1"/>
  <c r="AA50" i="1"/>
  <c r="Z51" i="1"/>
  <c r="AA51" i="1"/>
  <c r="Z52" i="1"/>
  <c r="AA52" i="1"/>
  <c r="Z53" i="1"/>
  <c r="AA53" i="1"/>
  <c r="Z54" i="1"/>
  <c r="AA54" i="1"/>
  <c r="Q4" i="1"/>
  <c r="S4" i="1"/>
  <c r="Q5" i="1"/>
  <c r="S5" i="1"/>
  <c r="Q6" i="1"/>
  <c r="S6" i="1"/>
  <c r="Q7" i="1"/>
  <c r="S7" i="1"/>
  <c r="Q8" i="1"/>
  <c r="S8" i="1"/>
  <c r="Q9" i="1"/>
  <c r="S9" i="1"/>
  <c r="Q10" i="1"/>
  <c r="S10" i="1"/>
  <c r="Q11" i="1"/>
  <c r="S11" i="1"/>
  <c r="Q12" i="1"/>
  <c r="S12" i="1"/>
  <c r="Q13" i="1"/>
  <c r="S13" i="1"/>
  <c r="Q14" i="1"/>
  <c r="S14" i="1"/>
  <c r="Q15" i="1"/>
  <c r="S15" i="1"/>
  <c r="Q16" i="1"/>
  <c r="S16" i="1"/>
  <c r="Q17" i="1"/>
  <c r="S17" i="1"/>
  <c r="Q18" i="1"/>
  <c r="S18" i="1"/>
  <c r="Q19" i="1"/>
  <c r="S19" i="1"/>
  <c r="Q20" i="1"/>
  <c r="S20" i="1"/>
  <c r="Q21" i="1"/>
  <c r="S21" i="1"/>
  <c r="Q22" i="1"/>
  <c r="S22" i="1"/>
  <c r="Q23" i="1"/>
  <c r="S23" i="1"/>
  <c r="Q24" i="1"/>
  <c r="S24" i="1"/>
  <c r="Q25" i="1"/>
  <c r="S25" i="1"/>
  <c r="Q26" i="1"/>
  <c r="S26" i="1"/>
  <c r="Q27" i="1"/>
  <c r="S27" i="1"/>
  <c r="Q28" i="1"/>
  <c r="S28" i="1"/>
  <c r="Q29" i="1"/>
  <c r="S29" i="1"/>
  <c r="Q30" i="1"/>
  <c r="S30" i="1"/>
  <c r="Q31" i="1"/>
  <c r="S31" i="1"/>
  <c r="Q32" i="1"/>
  <c r="S32" i="1"/>
  <c r="P33" i="1"/>
  <c r="Q33" i="1"/>
  <c r="R33" i="1"/>
  <c r="S33" i="1"/>
  <c r="Q34" i="1"/>
  <c r="S34" i="1"/>
  <c r="Q35" i="1"/>
  <c r="S35" i="1"/>
  <c r="Q36" i="1"/>
  <c r="S36" i="1"/>
  <c r="Q37" i="1"/>
  <c r="S37" i="1"/>
  <c r="Q38" i="1"/>
  <c r="S38" i="1"/>
  <c r="Q39" i="1"/>
  <c r="S39" i="1"/>
  <c r="Q40" i="1"/>
  <c r="S40" i="1"/>
  <c r="Q41" i="1"/>
  <c r="S41" i="1"/>
  <c r="Q42" i="1"/>
  <c r="S42" i="1"/>
  <c r="Q43" i="1"/>
  <c r="S43" i="1"/>
  <c r="Q44" i="1"/>
  <c r="S44" i="1"/>
  <c r="Q45" i="1"/>
  <c r="S45" i="1"/>
  <c r="Q46" i="1"/>
  <c r="S46" i="1"/>
  <c r="Q47" i="1"/>
  <c r="S47" i="1"/>
  <c r="Q48" i="1"/>
  <c r="S48" i="1"/>
  <c r="Q49" i="1"/>
  <c r="S49" i="1"/>
  <c r="Q50" i="1"/>
  <c r="S50" i="1"/>
  <c r="Q51" i="1"/>
  <c r="S51" i="1"/>
  <c r="Q52" i="1"/>
  <c r="S52" i="1"/>
  <c r="Q53" i="1"/>
  <c r="S53" i="1"/>
  <c r="Q54" i="1"/>
  <c r="S54" i="1"/>
  <c r="G4" i="1"/>
  <c r="H4" i="1"/>
  <c r="I4" i="1"/>
  <c r="J4" i="1"/>
  <c r="G5" i="1"/>
  <c r="H5" i="1"/>
  <c r="I5" i="1"/>
  <c r="J5" i="1"/>
  <c r="G6" i="1"/>
  <c r="H6" i="1"/>
  <c r="I6" i="1"/>
  <c r="J6" i="1"/>
  <c r="G7" i="1"/>
  <c r="H7" i="1"/>
  <c r="I7" i="1"/>
  <c r="J7" i="1"/>
  <c r="G8" i="1"/>
  <c r="H8" i="1"/>
  <c r="I8" i="1"/>
  <c r="J8" i="1"/>
  <c r="G9" i="1"/>
  <c r="H9" i="1"/>
  <c r="I9" i="1"/>
  <c r="J9" i="1"/>
  <c r="G10" i="1"/>
  <c r="H10" i="1"/>
  <c r="I10" i="1"/>
  <c r="J10" i="1"/>
  <c r="G11" i="1"/>
  <c r="H11" i="1"/>
  <c r="I11" i="1"/>
  <c r="J11" i="1"/>
  <c r="G12" i="1"/>
  <c r="H12" i="1"/>
  <c r="I12" i="1"/>
  <c r="J12" i="1"/>
  <c r="G13" i="1"/>
  <c r="H13" i="1"/>
  <c r="I13" i="1"/>
  <c r="J13" i="1"/>
  <c r="G14" i="1"/>
  <c r="H14" i="1"/>
  <c r="I14" i="1"/>
  <c r="J14" i="1"/>
  <c r="G15" i="1"/>
  <c r="H15" i="1"/>
  <c r="I15" i="1"/>
  <c r="J15" i="1"/>
  <c r="G16" i="1"/>
  <c r="H16" i="1"/>
  <c r="I16" i="1"/>
  <c r="J16" i="1"/>
  <c r="G17" i="1"/>
  <c r="H17" i="1"/>
  <c r="I17" i="1"/>
  <c r="J17" i="1"/>
  <c r="G18" i="1"/>
  <c r="H18" i="1"/>
  <c r="I18" i="1"/>
  <c r="J18" i="1"/>
  <c r="G19" i="1"/>
  <c r="H19" i="1"/>
  <c r="I19" i="1"/>
  <c r="J19" i="1"/>
  <c r="G20" i="1"/>
  <c r="H20" i="1"/>
  <c r="I20" i="1"/>
  <c r="J20" i="1"/>
  <c r="G21" i="1"/>
  <c r="H21" i="1"/>
  <c r="I21" i="1"/>
  <c r="J21" i="1"/>
  <c r="G22" i="1"/>
  <c r="H22" i="1"/>
  <c r="I22" i="1"/>
  <c r="J22" i="1"/>
  <c r="G23" i="1"/>
  <c r="H23" i="1"/>
  <c r="I23" i="1"/>
  <c r="J23" i="1"/>
  <c r="G24" i="1"/>
  <c r="H24" i="1"/>
  <c r="I24" i="1"/>
  <c r="J24" i="1"/>
  <c r="G25" i="1"/>
  <c r="H25" i="1"/>
  <c r="I25" i="1"/>
  <c r="J25" i="1"/>
  <c r="G26" i="1"/>
  <c r="H26" i="1"/>
  <c r="I26" i="1"/>
  <c r="J26" i="1"/>
  <c r="G27" i="1"/>
  <c r="H27" i="1"/>
  <c r="I27" i="1"/>
  <c r="J27" i="1"/>
  <c r="G28" i="1"/>
  <c r="H28" i="1"/>
  <c r="I28" i="1"/>
  <c r="J28" i="1"/>
  <c r="G29" i="1"/>
  <c r="H29" i="1"/>
  <c r="I29" i="1"/>
  <c r="J29" i="1"/>
  <c r="G30" i="1"/>
  <c r="H30" i="1"/>
  <c r="I30" i="1"/>
  <c r="J30" i="1"/>
  <c r="G31" i="1"/>
  <c r="H31" i="1"/>
  <c r="I31" i="1"/>
  <c r="J31" i="1"/>
  <c r="G32" i="1"/>
  <c r="H32" i="1"/>
  <c r="I32" i="1"/>
  <c r="J32" i="1"/>
  <c r="G33" i="1"/>
  <c r="H33" i="1"/>
  <c r="I33" i="1"/>
  <c r="J33" i="1"/>
  <c r="G34" i="1"/>
  <c r="H34" i="1"/>
  <c r="I34" i="1"/>
  <c r="J34" i="1"/>
  <c r="G35" i="1"/>
  <c r="H35" i="1"/>
  <c r="I35" i="1"/>
  <c r="J35" i="1"/>
  <c r="G36" i="1"/>
  <c r="H36" i="1"/>
  <c r="I36" i="1"/>
  <c r="J36" i="1"/>
  <c r="G37" i="1"/>
  <c r="H37" i="1"/>
  <c r="I37" i="1"/>
  <c r="J37" i="1"/>
  <c r="G38" i="1"/>
  <c r="H38" i="1"/>
  <c r="I38" i="1"/>
  <c r="J38" i="1"/>
  <c r="G39" i="1"/>
  <c r="H39" i="1"/>
  <c r="I39" i="1"/>
  <c r="J39" i="1"/>
  <c r="G40" i="1"/>
  <c r="H40" i="1"/>
  <c r="I40" i="1"/>
  <c r="J40" i="1"/>
  <c r="G41" i="1"/>
  <c r="H41" i="1"/>
  <c r="I41" i="1"/>
  <c r="J41" i="1"/>
  <c r="G42" i="1"/>
  <c r="H42" i="1"/>
  <c r="I42" i="1"/>
  <c r="J42" i="1"/>
  <c r="G43" i="1"/>
  <c r="H43" i="1"/>
  <c r="I43" i="1"/>
  <c r="J43" i="1"/>
  <c r="G44" i="1"/>
  <c r="H44" i="1"/>
  <c r="I44" i="1"/>
  <c r="J44" i="1"/>
  <c r="G45" i="1"/>
  <c r="H45" i="1"/>
  <c r="I45" i="1"/>
  <c r="J45" i="1"/>
  <c r="G46" i="1"/>
  <c r="H46" i="1"/>
  <c r="I46" i="1"/>
  <c r="J46" i="1"/>
  <c r="G47" i="1"/>
  <c r="H47" i="1"/>
  <c r="I47" i="1"/>
  <c r="J47" i="1"/>
  <c r="G48" i="1"/>
  <c r="H48" i="1"/>
  <c r="I48" i="1"/>
  <c r="J48" i="1"/>
  <c r="G49" i="1"/>
  <c r="H49" i="1"/>
  <c r="I49" i="1"/>
  <c r="J49" i="1"/>
  <c r="G50" i="1"/>
  <c r="H50" i="1"/>
  <c r="I50" i="1"/>
  <c r="J50" i="1"/>
  <c r="G51" i="1"/>
  <c r="H51" i="1"/>
  <c r="I51" i="1"/>
  <c r="J51" i="1"/>
  <c r="G52" i="1"/>
  <c r="H52" i="1"/>
  <c r="I52" i="1"/>
  <c r="J52" i="1"/>
  <c r="G53" i="1"/>
  <c r="H53" i="1"/>
  <c r="I53" i="1"/>
  <c r="J53" i="1"/>
  <c r="G54" i="1"/>
  <c r="H54" i="1"/>
  <c r="I54" i="1"/>
  <c r="J54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W2" i="5"/>
  <c r="AT4" i="1" s="1"/>
  <c r="W3" i="5"/>
  <c r="AT5" i="1" s="1"/>
  <c r="W4" i="5"/>
  <c r="AT6" i="1" s="1"/>
  <c r="W5" i="5"/>
  <c r="AT7" i="1" s="1"/>
  <c r="W6" i="5"/>
  <c r="AT8" i="1" s="1"/>
  <c r="W7" i="5"/>
  <c r="AT9" i="1" s="1"/>
  <c r="W8" i="5"/>
  <c r="AT10" i="1" s="1"/>
  <c r="W9" i="5"/>
  <c r="AT11" i="1" s="1"/>
  <c r="W10" i="5"/>
  <c r="AT12" i="1" s="1"/>
  <c r="W11" i="5"/>
  <c r="AT13" i="1" s="1"/>
  <c r="W13" i="5"/>
  <c r="AT15" i="1" s="1"/>
  <c r="W14" i="5"/>
  <c r="AT16" i="1" s="1"/>
  <c r="W15" i="5"/>
  <c r="AT17" i="1" s="1"/>
  <c r="W16" i="5"/>
  <c r="AT18" i="1" s="1"/>
  <c r="W17" i="5"/>
  <c r="AT19" i="1" s="1"/>
  <c r="W18" i="5"/>
  <c r="AT20" i="1" s="1"/>
  <c r="W19" i="5"/>
  <c r="AT21" i="1" s="1"/>
  <c r="W20" i="5"/>
  <c r="AT22" i="1" s="1"/>
  <c r="W21" i="5"/>
  <c r="AT23" i="1" s="1"/>
  <c r="W22" i="5"/>
  <c r="AT24" i="1" s="1"/>
  <c r="W23" i="5"/>
  <c r="AT25" i="1" s="1"/>
  <c r="W24" i="5"/>
  <c r="AT26" i="1" s="1"/>
  <c r="W26" i="5"/>
  <c r="AT28" i="1" s="1"/>
  <c r="W27" i="5"/>
  <c r="AT29" i="1" s="1"/>
  <c r="W28" i="5"/>
  <c r="AT30" i="1" s="1"/>
  <c r="W29" i="5"/>
  <c r="AT31" i="1" s="1"/>
  <c r="W30" i="5"/>
  <c r="AT32" i="1" s="1"/>
  <c r="W32" i="5"/>
  <c r="AT34" i="1" s="1"/>
  <c r="W34" i="5"/>
  <c r="AT36" i="1" s="1"/>
  <c r="W35" i="5"/>
  <c r="AT37" i="1" s="1"/>
  <c r="W36" i="5"/>
  <c r="AT38" i="1" s="1"/>
  <c r="W38" i="5"/>
  <c r="AT40" i="1" s="1"/>
  <c r="W39" i="5"/>
  <c r="AT41" i="1" s="1"/>
  <c r="W40" i="5"/>
  <c r="AT42" i="1" s="1"/>
  <c r="W41" i="5"/>
  <c r="AT43" i="1" s="1"/>
  <c r="W42" i="5"/>
  <c r="AT44" i="1" s="1"/>
  <c r="W43" i="5"/>
  <c r="AT45" i="1" s="1"/>
  <c r="W44" i="5"/>
  <c r="AT46" i="1" s="1"/>
  <c r="W45" i="5"/>
  <c r="AT47" i="1" s="1"/>
  <c r="W46" i="5"/>
  <c r="AT48" i="1" s="1"/>
  <c r="W47" i="5"/>
  <c r="AT49" i="1" s="1"/>
  <c r="W48" i="5"/>
  <c r="AT50" i="1" s="1"/>
  <c r="W49" i="5"/>
  <c r="AT51" i="1" s="1"/>
  <c r="W51" i="5"/>
  <c r="AT53" i="1" s="1"/>
  <c r="W52" i="5"/>
  <c r="AT54" i="1" s="1"/>
  <c r="U2" i="5"/>
  <c r="AR4" i="1" s="1"/>
  <c r="U3" i="5"/>
  <c r="AR5" i="1" s="1"/>
  <c r="U4" i="5"/>
  <c r="AR6" i="1" s="1"/>
  <c r="U5" i="5"/>
  <c r="AR7" i="1" s="1"/>
  <c r="U6" i="5"/>
  <c r="AR8" i="1" s="1"/>
  <c r="U7" i="5"/>
  <c r="AR9" i="1" s="1"/>
  <c r="U8" i="5"/>
  <c r="AR10" i="1" s="1"/>
  <c r="U9" i="5"/>
  <c r="AR11" i="1" s="1"/>
  <c r="U10" i="5"/>
  <c r="AR12" i="1" s="1"/>
  <c r="U11" i="5"/>
  <c r="AR13" i="1" s="1"/>
  <c r="U13" i="5"/>
  <c r="AR15" i="1" s="1"/>
  <c r="U14" i="5"/>
  <c r="AR16" i="1" s="1"/>
  <c r="U15" i="5"/>
  <c r="AR17" i="1" s="1"/>
  <c r="U16" i="5"/>
  <c r="AR18" i="1" s="1"/>
  <c r="U17" i="5"/>
  <c r="AR19" i="1" s="1"/>
  <c r="U18" i="5"/>
  <c r="AR20" i="1" s="1"/>
  <c r="U19" i="5"/>
  <c r="AR21" i="1" s="1"/>
  <c r="U20" i="5"/>
  <c r="AR22" i="1" s="1"/>
  <c r="U21" i="5"/>
  <c r="AR23" i="1" s="1"/>
  <c r="U22" i="5"/>
  <c r="AR24" i="1" s="1"/>
  <c r="U23" i="5"/>
  <c r="AR25" i="1" s="1"/>
  <c r="U24" i="5"/>
  <c r="AR26" i="1" s="1"/>
  <c r="U26" i="5"/>
  <c r="AR28" i="1" s="1"/>
  <c r="U27" i="5"/>
  <c r="AR29" i="1" s="1"/>
  <c r="U28" i="5"/>
  <c r="AR30" i="1" s="1"/>
  <c r="U29" i="5"/>
  <c r="AR31" i="1" s="1"/>
  <c r="U30" i="5"/>
  <c r="AR32" i="1" s="1"/>
  <c r="U32" i="5"/>
  <c r="AR34" i="1" s="1"/>
  <c r="U34" i="5"/>
  <c r="AR36" i="1" s="1"/>
  <c r="U35" i="5"/>
  <c r="AR37" i="1" s="1"/>
  <c r="U36" i="5"/>
  <c r="AR38" i="1" s="1"/>
  <c r="U38" i="5"/>
  <c r="AR40" i="1" s="1"/>
  <c r="U39" i="5"/>
  <c r="AR41" i="1" s="1"/>
  <c r="U40" i="5"/>
  <c r="AR42" i="1" s="1"/>
  <c r="U41" i="5"/>
  <c r="AR43" i="1" s="1"/>
  <c r="U42" i="5"/>
  <c r="AR44" i="1" s="1"/>
  <c r="AW44" i="1" s="1"/>
  <c r="U43" i="5"/>
  <c r="AR45" i="1" s="1"/>
  <c r="U44" i="5"/>
  <c r="AR46" i="1" s="1"/>
  <c r="U45" i="5"/>
  <c r="AR47" i="1" s="1"/>
  <c r="U46" i="5"/>
  <c r="AR48" i="1" s="1"/>
  <c r="AW48" i="1" s="1"/>
  <c r="U47" i="5"/>
  <c r="AR49" i="1" s="1"/>
  <c r="U48" i="5"/>
  <c r="AR50" i="1" s="1"/>
  <c r="U49" i="5"/>
  <c r="AR51" i="1" s="1"/>
  <c r="U51" i="5"/>
  <c r="AR53" i="1" s="1"/>
  <c r="U52" i="5"/>
  <c r="AR54" i="1" s="1"/>
  <c r="S2" i="5"/>
  <c r="AP4" i="1" s="1"/>
  <c r="S3" i="5"/>
  <c r="AP5" i="1" s="1"/>
  <c r="AV5" i="1" s="1"/>
  <c r="S4" i="5"/>
  <c r="AP6" i="1" s="1"/>
  <c r="S5" i="5"/>
  <c r="AP7" i="1" s="1"/>
  <c r="AV7" i="1" s="1"/>
  <c r="S6" i="5"/>
  <c r="AP8" i="1" s="1"/>
  <c r="S7" i="5"/>
  <c r="AP9" i="1" s="1"/>
  <c r="AV9" i="1" s="1"/>
  <c r="S8" i="5"/>
  <c r="AP10" i="1" s="1"/>
  <c r="S9" i="5"/>
  <c r="AP11" i="1" s="1"/>
  <c r="AV11" i="1" s="1"/>
  <c r="S10" i="5"/>
  <c r="AP12" i="1" s="1"/>
  <c r="S11" i="5"/>
  <c r="AP13" i="1" s="1"/>
  <c r="AV13" i="1" s="1"/>
  <c r="S13" i="5"/>
  <c r="AP15" i="1" s="1"/>
  <c r="S14" i="5"/>
  <c r="AP16" i="1" s="1"/>
  <c r="S15" i="5"/>
  <c r="AP17" i="1" s="1"/>
  <c r="S16" i="5"/>
  <c r="AP18" i="1" s="1"/>
  <c r="S17" i="5"/>
  <c r="AP19" i="1" s="1"/>
  <c r="S18" i="5"/>
  <c r="AP20" i="1" s="1"/>
  <c r="S19" i="5"/>
  <c r="AP21" i="1" s="1"/>
  <c r="S20" i="5"/>
  <c r="AP22" i="1" s="1"/>
  <c r="S21" i="5"/>
  <c r="AP23" i="1" s="1"/>
  <c r="S22" i="5"/>
  <c r="AP24" i="1" s="1"/>
  <c r="S23" i="5"/>
  <c r="AP25" i="1" s="1"/>
  <c r="S24" i="5"/>
  <c r="AP26" i="1" s="1"/>
  <c r="S26" i="5"/>
  <c r="AP28" i="1" s="1"/>
  <c r="S27" i="5"/>
  <c r="AP29" i="1" s="1"/>
  <c r="AV29" i="1" s="1"/>
  <c r="S28" i="5"/>
  <c r="AP30" i="1" s="1"/>
  <c r="S29" i="5"/>
  <c r="AP31" i="1" s="1"/>
  <c r="AV31" i="1" s="1"/>
  <c r="S30" i="5"/>
  <c r="AP32" i="1" s="1"/>
  <c r="S32" i="5"/>
  <c r="AP34" i="1" s="1"/>
  <c r="S34" i="5"/>
  <c r="AP36" i="1" s="1"/>
  <c r="S35" i="5"/>
  <c r="AP37" i="1" s="1"/>
  <c r="S36" i="5"/>
  <c r="AP38" i="1" s="1"/>
  <c r="S38" i="5"/>
  <c r="AP40" i="1" s="1"/>
  <c r="S39" i="5"/>
  <c r="AP41" i="1" s="1"/>
  <c r="S40" i="5"/>
  <c r="AP42" i="1" s="1"/>
  <c r="S41" i="5"/>
  <c r="AP43" i="1" s="1"/>
  <c r="S42" i="5"/>
  <c r="AP44" i="1" s="1"/>
  <c r="S43" i="5"/>
  <c r="AP45" i="1" s="1"/>
  <c r="S44" i="5"/>
  <c r="AP46" i="1" s="1"/>
  <c r="S45" i="5"/>
  <c r="AP47" i="1" s="1"/>
  <c r="S46" i="5"/>
  <c r="AP48" i="1" s="1"/>
  <c r="S47" i="5"/>
  <c r="AP49" i="1" s="1"/>
  <c r="S48" i="5"/>
  <c r="AP50" i="1" s="1"/>
  <c r="S49" i="5"/>
  <c r="AP51" i="1" s="1"/>
  <c r="S51" i="5"/>
  <c r="AP53" i="1" s="1"/>
  <c r="S52" i="5"/>
  <c r="AP54" i="1" s="1"/>
  <c r="O2" i="5"/>
  <c r="AH4" i="1" s="1"/>
  <c r="O3" i="5"/>
  <c r="AH5" i="1" s="1"/>
  <c r="AM5" i="1" s="1"/>
  <c r="O4" i="5"/>
  <c r="AH6" i="1" s="1"/>
  <c r="O5" i="5"/>
  <c r="AH7" i="1" s="1"/>
  <c r="AM7" i="1" s="1"/>
  <c r="O6" i="5"/>
  <c r="AH8" i="1" s="1"/>
  <c r="O7" i="5"/>
  <c r="AH9" i="1" s="1"/>
  <c r="AM9" i="1" s="1"/>
  <c r="O8" i="5"/>
  <c r="AH10" i="1" s="1"/>
  <c r="O9" i="5"/>
  <c r="AH11" i="1" s="1"/>
  <c r="AM11" i="1" s="1"/>
  <c r="O10" i="5"/>
  <c r="AH12" i="1" s="1"/>
  <c r="O11" i="5"/>
  <c r="AH13" i="1" s="1"/>
  <c r="AM13" i="1" s="1"/>
  <c r="O13" i="5"/>
  <c r="AH15" i="1" s="1"/>
  <c r="AM15" i="1" s="1"/>
  <c r="O14" i="5"/>
  <c r="AH16" i="1" s="1"/>
  <c r="AM16" i="1" s="1"/>
  <c r="O15" i="5"/>
  <c r="AH17" i="1" s="1"/>
  <c r="AM17" i="1" s="1"/>
  <c r="O16" i="5"/>
  <c r="AH18" i="1" s="1"/>
  <c r="AM18" i="1" s="1"/>
  <c r="O17" i="5"/>
  <c r="AH19" i="1" s="1"/>
  <c r="AM19" i="1" s="1"/>
  <c r="O18" i="5"/>
  <c r="AH20" i="1" s="1"/>
  <c r="AM20" i="1" s="1"/>
  <c r="O19" i="5"/>
  <c r="AH21" i="1" s="1"/>
  <c r="AM21" i="1" s="1"/>
  <c r="O20" i="5"/>
  <c r="AH22" i="1" s="1"/>
  <c r="AM22" i="1" s="1"/>
  <c r="O21" i="5"/>
  <c r="AH23" i="1" s="1"/>
  <c r="AM23" i="1" s="1"/>
  <c r="O22" i="5"/>
  <c r="AH24" i="1" s="1"/>
  <c r="AM24" i="1" s="1"/>
  <c r="O23" i="5"/>
  <c r="AH25" i="1" s="1"/>
  <c r="AM25" i="1" s="1"/>
  <c r="O24" i="5"/>
  <c r="AH26" i="1" s="1"/>
  <c r="AM26" i="1" s="1"/>
  <c r="O26" i="5"/>
  <c r="AH28" i="1" s="1"/>
  <c r="AM28" i="1" s="1"/>
  <c r="O27" i="5"/>
  <c r="AH29" i="1" s="1"/>
  <c r="AM29" i="1" s="1"/>
  <c r="O28" i="5"/>
  <c r="AH30" i="1" s="1"/>
  <c r="AM30" i="1" s="1"/>
  <c r="O29" i="5"/>
  <c r="AH31" i="1" s="1"/>
  <c r="AM31" i="1" s="1"/>
  <c r="O30" i="5"/>
  <c r="AH32" i="1" s="1"/>
  <c r="AM32" i="1" s="1"/>
  <c r="O32" i="5"/>
  <c r="AH34" i="1" s="1"/>
  <c r="AM34" i="1" s="1"/>
  <c r="O34" i="5"/>
  <c r="AH36" i="1" s="1"/>
  <c r="O35" i="5"/>
  <c r="AH37" i="1" s="1"/>
  <c r="AM37" i="1" s="1"/>
  <c r="O36" i="5"/>
  <c r="AH38" i="1" s="1"/>
  <c r="O38" i="5"/>
  <c r="AH40" i="1" s="1"/>
  <c r="AM40" i="1" s="1"/>
  <c r="O39" i="5"/>
  <c r="AH41" i="1" s="1"/>
  <c r="O40" i="5"/>
  <c r="AH42" i="1" s="1"/>
  <c r="AM42" i="1" s="1"/>
  <c r="O41" i="5"/>
  <c r="AH43" i="1" s="1"/>
  <c r="O42" i="5"/>
  <c r="AH44" i="1" s="1"/>
  <c r="AM44" i="1" s="1"/>
  <c r="O43" i="5"/>
  <c r="AH45" i="1" s="1"/>
  <c r="O44" i="5"/>
  <c r="AH46" i="1" s="1"/>
  <c r="AM46" i="1" s="1"/>
  <c r="O45" i="5"/>
  <c r="AH47" i="1" s="1"/>
  <c r="O46" i="5"/>
  <c r="AH48" i="1" s="1"/>
  <c r="AM48" i="1" s="1"/>
  <c r="O47" i="5"/>
  <c r="AH49" i="1" s="1"/>
  <c r="O48" i="5"/>
  <c r="AH50" i="1" s="1"/>
  <c r="AM50" i="1" s="1"/>
  <c r="O49" i="5"/>
  <c r="AH51" i="1" s="1"/>
  <c r="O51" i="5"/>
  <c r="AH53" i="1" s="1"/>
  <c r="O52" i="5"/>
  <c r="AH54" i="1" s="1"/>
  <c r="AM54" i="1" s="1"/>
  <c r="M2" i="5"/>
  <c r="AF4" i="1" s="1"/>
  <c r="M3" i="5"/>
  <c r="AF5" i="1" s="1"/>
  <c r="AL5" i="1" s="1"/>
  <c r="M4" i="5"/>
  <c r="AF6" i="1" s="1"/>
  <c r="M5" i="5"/>
  <c r="AF7" i="1" s="1"/>
  <c r="AL7" i="1" s="1"/>
  <c r="M6" i="5"/>
  <c r="AF8" i="1" s="1"/>
  <c r="AL8" i="1" s="1"/>
  <c r="M7" i="5"/>
  <c r="AF9" i="1" s="1"/>
  <c r="AL9" i="1" s="1"/>
  <c r="M8" i="5"/>
  <c r="AF10" i="1" s="1"/>
  <c r="M9" i="5"/>
  <c r="AF11" i="1" s="1"/>
  <c r="AL11" i="1" s="1"/>
  <c r="M10" i="5"/>
  <c r="AF12" i="1" s="1"/>
  <c r="AL12" i="1" s="1"/>
  <c r="M11" i="5"/>
  <c r="AF13" i="1" s="1"/>
  <c r="AL13" i="1" s="1"/>
  <c r="M12" i="5"/>
  <c r="AF14" i="1" s="1"/>
  <c r="M13" i="5"/>
  <c r="AF15" i="1" s="1"/>
  <c r="M14" i="5"/>
  <c r="AF16" i="1" s="1"/>
  <c r="AL16" i="1" s="1"/>
  <c r="M15" i="5"/>
  <c r="AF17" i="1" s="1"/>
  <c r="M16" i="5"/>
  <c r="AF18" i="1" s="1"/>
  <c r="AL18" i="1" s="1"/>
  <c r="M17" i="5"/>
  <c r="AF19" i="1" s="1"/>
  <c r="M18" i="5"/>
  <c r="AF20" i="1" s="1"/>
  <c r="AL20" i="1" s="1"/>
  <c r="M19" i="5"/>
  <c r="AF21" i="1" s="1"/>
  <c r="M20" i="5"/>
  <c r="AF22" i="1" s="1"/>
  <c r="AL22" i="1" s="1"/>
  <c r="M21" i="5"/>
  <c r="AF23" i="1" s="1"/>
  <c r="M22" i="5"/>
  <c r="AF24" i="1" s="1"/>
  <c r="AL24" i="1" s="1"/>
  <c r="M23" i="5"/>
  <c r="AF25" i="1" s="1"/>
  <c r="M24" i="5"/>
  <c r="AF26" i="1" s="1"/>
  <c r="AL26" i="1" s="1"/>
  <c r="M26" i="5"/>
  <c r="AF28" i="1" s="1"/>
  <c r="M27" i="5"/>
  <c r="AF29" i="1" s="1"/>
  <c r="M28" i="5"/>
  <c r="AF30" i="1" s="1"/>
  <c r="M29" i="5"/>
  <c r="AF31" i="1" s="1"/>
  <c r="M30" i="5"/>
  <c r="AF32" i="1" s="1"/>
  <c r="M32" i="5"/>
  <c r="AF34" i="1" s="1"/>
  <c r="AL34" i="1" s="1"/>
  <c r="M34" i="5"/>
  <c r="AF36" i="1" s="1"/>
  <c r="M35" i="5"/>
  <c r="AF37" i="1" s="1"/>
  <c r="M36" i="5"/>
  <c r="AF38" i="1" s="1"/>
  <c r="M38" i="5"/>
  <c r="AF40" i="1" s="1"/>
  <c r="M39" i="5"/>
  <c r="AF41" i="1" s="1"/>
  <c r="AL41" i="1" s="1"/>
  <c r="M40" i="5"/>
  <c r="AF42" i="1" s="1"/>
  <c r="M41" i="5"/>
  <c r="AF43" i="1" s="1"/>
  <c r="AL43" i="1" s="1"/>
  <c r="M42" i="5"/>
  <c r="AF44" i="1" s="1"/>
  <c r="M43" i="5"/>
  <c r="AF45" i="1" s="1"/>
  <c r="M44" i="5"/>
  <c r="AF46" i="1" s="1"/>
  <c r="M45" i="5"/>
  <c r="AF47" i="1" s="1"/>
  <c r="M46" i="5"/>
  <c r="AF48" i="1" s="1"/>
  <c r="M47" i="5"/>
  <c r="AF49" i="1" s="1"/>
  <c r="M48" i="5"/>
  <c r="AF50" i="1" s="1"/>
  <c r="M49" i="5"/>
  <c r="AF51" i="1" s="1"/>
  <c r="M50" i="5"/>
  <c r="AF52" i="1" s="1"/>
  <c r="M51" i="5"/>
  <c r="AF53" i="1" s="1"/>
  <c r="M52" i="5"/>
  <c r="AF54" i="1" s="1"/>
  <c r="I2" i="5"/>
  <c r="R4" i="1" s="1"/>
  <c r="I3" i="5"/>
  <c r="R5" i="1" s="1"/>
  <c r="I4" i="5"/>
  <c r="R6" i="1" s="1"/>
  <c r="I5" i="5"/>
  <c r="R7" i="1" s="1"/>
  <c r="I6" i="5"/>
  <c r="R8" i="1" s="1"/>
  <c r="I7" i="5"/>
  <c r="R9" i="1" s="1"/>
  <c r="I8" i="5"/>
  <c r="R10" i="1" s="1"/>
  <c r="I9" i="5"/>
  <c r="R11" i="1" s="1"/>
  <c r="I10" i="5"/>
  <c r="R12" i="1" s="1"/>
  <c r="I11" i="5"/>
  <c r="R13" i="1" s="1"/>
  <c r="R14" i="1"/>
  <c r="I13" i="5"/>
  <c r="R15" i="1" s="1"/>
  <c r="I14" i="5"/>
  <c r="R16" i="1" s="1"/>
  <c r="I15" i="5"/>
  <c r="R17" i="1" s="1"/>
  <c r="I16" i="5"/>
  <c r="R18" i="1" s="1"/>
  <c r="I17" i="5"/>
  <c r="R19" i="1" s="1"/>
  <c r="I18" i="5"/>
  <c r="R20" i="1" s="1"/>
  <c r="I19" i="5"/>
  <c r="R21" i="1" s="1"/>
  <c r="I20" i="5"/>
  <c r="R22" i="1" s="1"/>
  <c r="I21" i="5"/>
  <c r="R23" i="1" s="1"/>
  <c r="I22" i="5"/>
  <c r="R24" i="1" s="1"/>
  <c r="I23" i="5"/>
  <c r="R25" i="1" s="1"/>
  <c r="I24" i="5"/>
  <c r="R26" i="1" s="1"/>
  <c r="I26" i="5"/>
  <c r="R28" i="1" s="1"/>
  <c r="I27" i="5"/>
  <c r="R29" i="1" s="1"/>
  <c r="I28" i="5"/>
  <c r="R30" i="1" s="1"/>
  <c r="I29" i="5"/>
  <c r="R31" i="1" s="1"/>
  <c r="I30" i="5"/>
  <c r="R32" i="1" s="1"/>
  <c r="I32" i="5"/>
  <c r="R34" i="1" s="1"/>
  <c r="R35" i="1"/>
  <c r="V35" i="1" s="1"/>
  <c r="I34" i="5"/>
  <c r="R36" i="1" s="1"/>
  <c r="I35" i="5"/>
  <c r="R37" i="1" s="1"/>
  <c r="I36" i="5"/>
  <c r="R38" i="1" s="1"/>
  <c r="R39" i="1"/>
  <c r="V39" i="1" s="1"/>
  <c r="I38" i="5"/>
  <c r="R40" i="1" s="1"/>
  <c r="I39" i="5"/>
  <c r="R41" i="1" s="1"/>
  <c r="I40" i="5"/>
  <c r="R42" i="1" s="1"/>
  <c r="I41" i="5"/>
  <c r="R43" i="1" s="1"/>
  <c r="I42" i="5"/>
  <c r="R44" i="1" s="1"/>
  <c r="I43" i="5"/>
  <c r="R45" i="1" s="1"/>
  <c r="I44" i="5"/>
  <c r="R46" i="1" s="1"/>
  <c r="I45" i="5"/>
  <c r="R47" i="1" s="1"/>
  <c r="I46" i="5"/>
  <c r="R48" i="1" s="1"/>
  <c r="I47" i="5"/>
  <c r="R49" i="1" s="1"/>
  <c r="I48" i="5"/>
  <c r="R50" i="1" s="1"/>
  <c r="I49" i="5"/>
  <c r="R51" i="1" s="1"/>
  <c r="I50" i="5"/>
  <c r="R52" i="1" s="1"/>
  <c r="I51" i="5"/>
  <c r="R53" i="1" s="1"/>
  <c r="I52" i="5"/>
  <c r="R54" i="1" s="1"/>
  <c r="G2" i="5"/>
  <c r="P4" i="1" s="1"/>
  <c r="G3" i="5"/>
  <c r="P5" i="1" s="1"/>
  <c r="G4" i="5"/>
  <c r="P6" i="1" s="1"/>
  <c r="U6" i="1" s="1"/>
  <c r="G5" i="5"/>
  <c r="P7" i="1" s="1"/>
  <c r="G6" i="5"/>
  <c r="P8" i="1" s="1"/>
  <c r="U8" i="1" s="1"/>
  <c r="G7" i="5"/>
  <c r="P9" i="1" s="1"/>
  <c r="G8" i="5"/>
  <c r="P10" i="1" s="1"/>
  <c r="U10" i="1" s="1"/>
  <c r="G9" i="5"/>
  <c r="P11" i="1" s="1"/>
  <c r="G10" i="5"/>
  <c r="P12" i="1" s="1"/>
  <c r="U12" i="1" s="1"/>
  <c r="G11" i="5"/>
  <c r="P13" i="1" s="1"/>
  <c r="P14" i="1"/>
  <c r="U14" i="1" s="1"/>
  <c r="G13" i="5"/>
  <c r="P15" i="1" s="1"/>
  <c r="U15" i="1" s="1"/>
  <c r="G14" i="5"/>
  <c r="P16" i="1" s="1"/>
  <c r="U16" i="1" s="1"/>
  <c r="G15" i="5"/>
  <c r="P17" i="1" s="1"/>
  <c r="G16" i="5"/>
  <c r="P18" i="1" s="1"/>
  <c r="U18" i="1" s="1"/>
  <c r="G17" i="5"/>
  <c r="P19" i="1" s="1"/>
  <c r="G18" i="5"/>
  <c r="P20" i="1" s="1"/>
  <c r="U20" i="1" s="1"/>
  <c r="G19" i="5"/>
  <c r="P21" i="1" s="1"/>
  <c r="G20" i="5"/>
  <c r="P22" i="1" s="1"/>
  <c r="U22" i="1" s="1"/>
  <c r="G21" i="5"/>
  <c r="P23" i="1" s="1"/>
  <c r="G22" i="5"/>
  <c r="P24" i="1" s="1"/>
  <c r="U24" i="1" s="1"/>
  <c r="G23" i="5"/>
  <c r="P25" i="1" s="1"/>
  <c r="G24" i="5"/>
  <c r="P26" i="1" s="1"/>
  <c r="U26" i="1" s="1"/>
  <c r="P27" i="1"/>
  <c r="G26" i="5"/>
  <c r="P28" i="1" s="1"/>
  <c r="G27" i="5"/>
  <c r="P29" i="1" s="1"/>
  <c r="G28" i="5"/>
  <c r="P30" i="1" s="1"/>
  <c r="G29" i="5"/>
  <c r="P31" i="1" s="1"/>
  <c r="U31" i="1" s="1"/>
  <c r="G30" i="5"/>
  <c r="P32" i="1" s="1"/>
  <c r="G32" i="5"/>
  <c r="P34" i="1" s="1"/>
  <c r="P35" i="1"/>
  <c r="U35" i="1" s="1"/>
  <c r="G34" i="5"/>
  <c r="P36" i="1" s="1"/>
  <c r="G35" i="5"/>
  <c r="P37" i="1" s="1"/>
  <c r="U37" i="1" s="1"/>
  <c r="G36" i="5"/>
  <c r="P38" i="1" s="1"/>
  <c r="P39" i="1"/>
  <c r="U39" i="1" s="1"/>
  <c r="G38" i="5"/>
  <c r="P40" i="1" s="1"/>
  <c r="U40" i="1" s="1"/>
  <c r="G39" i="5"/>
  <c r="P41" i="1" s="1"/>
  <c r="G40" i="5"/>
  <c r="P42" i="1" s="1"/>
  <c r="G41" i="5"/>
  <c r="P43" i="1" s="1"/>
  <c r="U43" i="1" s="1"/>
  <c r="G42" i="5"/>
  <c r="P44" i="1" s="1"/>
  <c r="U44" i="1" s="1"/>
  <c r="G43" i="5"/>
  <c r="P45" i="1" s="1"/>
  <c r="U45" i="1" s="1"/>
  <c r="G44" i="5"/>
  <c r="P46" i="1" s="1"/>
  <c r="G45" i="5"/>
  <c r="P47" i="1" s="1"/>
  <c r="U47" i="1" s="1"/>
  <c r="G46" i="5"/>
  <c r="P48" i="1" s="1"/>
  <c r="U48" i="1" s="1"/>
  <c r="G47" i="5"/>
  <c r="P49" i="1" s="1"/>
  <c r="U49" i="1" s="1"/>
  <c r="G48" i="5"/>
  <c r="P50" i="1" s="1"/>
  <c r="G49" i="5"/>
  <c r="P51" i="1" s="1"/>
  <c r="U51" i="1" s="1"/>
  <c r="G50" i="5"/>
  <c r="P52" i="1" s="1"/>
  <c r="G51" i="5"/>
  <c r="P53" i="1" s="1"/>
  <c r="U53" i="1" s="1"/>
  <c r="G52" i="5"/>
  <c r="P54" i="1" s="1"/>
  <c r="Y4" i="1"/>
  <c r="Y5" i="1"/>
  <c r="AC5" i="1" s="1"/>
  <c r="Y6" i="1"/>
  <c r="AC6" i="1" s="1"/>
  <c r="Y7" i="1"/>
  <c r="AC7" i="1" s="1"/>
  <c r="Y8" i="1"/>
  <c r="AC8" i="1" s="1"/>
  <c r="Y9" i="1"/>
  <c r="AC9" i="1" s="1"/>
  <c r="Y10" i="1"/>
  <c r="AC10" i="1" s="1"/>
  <c r="Y11" i="1"/>
  <c r="AC11" i="1" s="1"/>
  <c r="Y12" i="1"/>
  <c r="AC12" i="1" s="1"/>
  <c r="Y13" i="1"/>
  <c r="AC13" i="1" s="1"/>
  <c r="Y14" i="1"/>
  <c r="AC14" i="1" s="1"/>
  <c r="Y15" i="1"/>
  <c r="AC15" i="1" s="1"/>
  <c r="Y16" i="1"/>
  <c r="AC16" i="1" s="1"/>
  <c r="Y17" i="1"/>
  <c r="AC17" i="1" s="1"/>
  <c r="Y18" i="1"/>
  <c r="AC18" i="1" s="1"/>
  <c r="Y19" i="1"/>
  <c r="AC19" i="1" s="1"/>
  <c r="Y20" i="1"/>
  <c r="AC20" i="1" s="1"/>
  <c r="Y21" i="1"/>
  <c r="AC21" i="1" s="1"/>
  <c r="Y22" i="1"/>
  <c r="AC22" i="1" s="1"/>
  <c r="Y23" i="1"/>
  <c r="AC23" i="1" s="1"/>
  <c r="Y24" i="1"/>
  <c r="AC24" i="1" s="1"/>
  <c r="Y25" i="1"/>
  <c r="AC25" i="1" s="1"/>
  <c r="Y26" i="1"/>
  <c r="AC26" i="1" s="1"/>
  <c r="Y27" i="1"/>
  <c r="AC27" i="1" s="1"/>
  <c r="Y28" i="1"/>
  <c r="AC28" i="1" s="1"/>
  <c r="Y29" i="1"/>
  <c r="AC29" i="1" s="1"/>
  <c r="Y30" i="1"/>
  <c r="AC30" i="1" s="1"/>
  <c r="Y31" i="1"/>
  <c r="AC31" i="1" s="1"/>
  <c r="Y32" i="1"/>
  <c r="AC32" i="1" s="1"/>
  <c r="Y33" i="1"/>
  <c r="AC33" i="1" s="1"/>
  <c r="Y34" i="1"/>
  <c r="AC34" i="1" s="1"/>
  <c r="Y35" i="1"/>
  <c r="AC35" i="1" s="1"/>
  <c r="Y36" i="1"/>
  <c r="AC36" i="1" s="1"/>
  <c r="Y37" i="1"/>
  <c r="AC37" i="1" s="1"/>
  <c r="Y38" i="1"/>
  <c r="AC38" i="1" s="1"/>
  <c r="Y39" i="1"/>
  <c r="AC39" i="1" s="1"/>
  <c r="Y40" i="1"/>
  <c r="AC40" i="1" s="1"/>
  <c r="Y41" i="1"/>
  <c r="AC41" i="1" s="1"/>
  <c r="Y42" i="1"/>
  <c r="AC42" i="1" s="1"/>
  <c r="Y43" i="1"/>
  <c r="AC43" i="1" s="1"/>
  <c r="Y44" i="1"/>
  <c r="AC44" i="1" s="1"/>
  <c r="Y45" i="1"/>
  <c r="AC45" i="1" s="1"/>
  <c r="Y46" i="1"/>
  <c r="AC46" i="1" s="1"/>
  <c r="Y47" i="1"/>
  <c r="AC47" i="1" s="1"/>
  <c r="Y48" i="1"/>
  <c r="AC48" i="1" s="1"/>
  <c r="Y49" i="1"/>
  <c r="AC49" i="1" s="1"/>
  <c r="Y50" i="1"/>
  <c r="AC50" i="1" s="1"/>
  <c r="Y51" i="1"/>
  <c r="AC51" i="1" s="1"/>
  <c r="Y52" i="1"/>
  <c r="AC52" i="1" s="1"/>
  <c r="Y53" i="1"/>
  <c r="AC53" i="1" s="1"/>
  <c r="Y54" i="1"/>
  <c r="AC54" i="1" s="1"/>
  <c r="X4" i="1"/>
  <c r="X5" i="1"/>
  <c r="AB5" i="1" s="1"/>
  <c r="X6" i="1"/>
  <c r="AB6" i="1" s="1"/>
  <c r="X7" i="1"/>
  <c r="AB7" i="1" s="1"/>
  <c r="X8" i="1"/>
  <c r="AB8" i="1" s="1"/>
  <c r="X9" i="1"/>
  <c r="AB9" i="1" s="1"/>
  <c r="X10" i="1"/>
  <c r="AB10" i="1" s="1"/>
  <c r="X11" i="1"/>
  <c r="AB11" i="1" s="1"/>
  <c r="X12" i="1"/>
  <c r="AB12" i="1" s="1"/>
  <c r="X13" i="1"/>
  <c r="AB13" i="1" s="1"/>
  <c r="X14" i="1"/>
  <c r="AB14" i="1" s="1"/>
  <c r="X15" i="1"/>
  <c r="AB15" i="1" s="1"/>
  <c r="X16" i="1"/>
  <c r="AB16" i="1" s="1"/>
  <c r="X17" i="1"/>
  <c r="AB17" i="1" s="1"/>
  <c r="X18" i="1"/>
  <c r="AB18" i="1" s="1"/>
  <c r="X19" i="1"/>
  <c r="AB19" i="1" s="1"/>
  <c r="X20" i="1"/>
  <c r="AB20" i="1" s="1"/>
  <c r="X21" i="1"/>
  <c r="AB21" i="1" s="1"/>
  <c r="X22" i="1"/>
  <c r="AB22" i="1" s="1"/>
  <c r="X23" i="1"/>
  <c r="AB23" i="1" s="1"/>
  <c r="X24" i="1"/>
  <c r="AB24" i="1" s="1"/>
  <c r="X25" i="1"/>
  <c r="AB25" i="1" s="1"/>
  <c r="X26" i="1"/>
  <c r="AB26" i="1" s="1"/>
  <c r="X27" i="1"/>
  <c r="AB27" i="1" s="1"/>
  <c r="X28" i="1"/>
  <c r="AB28" i="1" s="1"/>
  <c r="X29" i="1"/>
  <c r="AB29" i="1" s="1"/>
  <c r="X30" i="1"/>
  <c r="AB30" i="1" s="1"/>
  <c r="X31" i="1"/>
  <c r="AB31" i="1" s="1"/>
  <c r="X32" i="1"/>
  <c r="AB32" i="1" s="1"/>
  <c r="X33" i="1"/>
  <c r="AB33" i="1" s="1"/>
  <c r="X34" i="1"/>
  <c r="AB34" i="1" s="1"/>
  <c r="X35" i="1"/>
  <c r="AB35" i="1" s="1"/>
  <c r="X36" i="1"/>
  <c r="AB36" i="1" s="1"/>
  <c r="X37" i="1"/>
  <c r="AB37" i="1" s="1"/>
  <c r="X38" i="1"/>
  <c r="AB38" i="1" s="1"/>
  <c r="X39" i="1"/>
  <c r="AB39" i="1" s="1"/>
  <c r="X40" i="1"/>
  <c r="AB40" i="1" s="1"/>
  <c r="X41" i="1"/>
  <c r="AB41" i="1" s="1"/>
  <c r="X42" i="1"/>
  <c r="AB42" i="1" s="1"/>
  <c r="X43" i="1"/>
  <c r="AB43" i="1" s="1"/>
  <c r="X44" i="1"/>
  <c r="AB44" i="1" s="1"/>
  <c r="X45" i="1"/>
  <c r="AB45" i="1" s="1"/>
  <c r="X46" i="1"/>
  <c r="AB46" i="1" s="1"/>
  <c r="X47" i="1"/>
  <c r="AB47" i="1" s="1"/>
  <c r="X48" i="1"/>
  <c r="AB48" i="1" s="1"/>
  <c r="X49" i="1"/>
  <c r="AB49" i="1" s="1"/>
  <c r="X50" i="1"/>
  <c r="AB50" i="1" s="1"/>
  <c r="X51" i="1"/>
  <c r="AB51" i="1" s="1"/>
  <c r="X52" i="1"/>
  <c r="AB52" i="1" s="1"/>
  <c r="X53" i="1"/>
  <c r="AB53" i="1" s="1"/>
  <c r="X54" i="1"/>
  <c r="AB54" i="1" s="1"/>
  <c r="O4" i="1"/>
  <c r="O5" i="1"/>
  <c r="T5" i="1" s="1"/>
  <c r="O6" i="1"/>
  <c r="T6" i="1" s="1"/>
  <c r="O7" i="1"/>
  <c r="T7" i="1" s="1"/>
  <c r="O8" i="1"/>
  <c r="T8" i="1" s="1"/>
  <c r="O9" i="1"/>
  <c r="T9" i="1" s="1"/>
  <c r="O10" i="1"/>
  <c r="T10" i="1" s="1"/>
  <c r="O11" i="1"/>
  <c r="T11" i="1" s="1"/>
  <c r="O12" i="1"/>
  <c r="T12" i="1" s="1"/>
  <c r="O13" i="1"/>
  <c r="T13" i="1" s="1"/>
  <c r="O14" i="1"/>
  <c r="T14" i="1" s="1"/>
  <c r="O15" i="1"/>
  <c r="T15" i="1" s="1"/>
  <c r="O16" i="1"/>
  <c r="T16" i="1" s="1"/>
  <c r="O17" i="1"/>
  <c r="T17" i="1" s="1"/>
  <c r="O18" i="1"/>
  <c r="T18" i="1" s="1"/>
  <c r="O19" i="1"/>
  <c r="T19" i="1" s="1"/>
  <c r="O20" i="1"/>
  <c r="T20" i="1" s="1"/>
  <c r="O21" i="1"/>
  <c r="T21" i="1" s="1"/>
  <c r="O22" i="1"/>
  <c r="T22" i="1" s="1"/>
  <c r="O23" i="1"/>
  <c r="T23" i="1" s="1"/>
  <c r="O24" i="1"/>
  <c r="T24" i="1" s="1"/>
  <c r="O25" i="1"/>
  <c r="T25" i="1" s="1"/>
  <c r="O26" i="1"/>
  <c r="T26" i="1" s="1"/>
  <c r="O27" i="1"/>
  <c r="T27" i="1" s="1"/>
  <c r="O28" i="1"/>
  <c r="T28" i="1" s="1"/>
  <c r="O29" i="1"/>
  <c r="T29" i="1" s="1"/>
  <c r="O30" i="1"/>
  <c r="T30" i="1" s="1"/>
  <c r="O31" i="1"/>
  <c r="T31" i="1" s="1"/>
  <c r="O32" i="1"/>
  <c r="T32" i="1" s="1"/>
  <c r="O33" i="1"/>
  <c r="T33" i="1" s="1"/>
  <c r="O34" i="1"/>
  <c r="T34" i="1" s="1"/>
  <c r="O35" i="1"/>
  <c r="T35" i="1" s="1"/>
  <c r="O36" i="1"/>
  <c r="T36" i="1" s="1"/>
  <c r="O37" i="1"/>
  <c r="T37" i="1" s="1"/>
  <c r="O38" i="1"/>
  <c r="T38" i="1" s="1"/>
  <c r="O39" i="1"/>
  <c r="T39" i="1" s="1"/>
  <c r="O40" i="1"/>
  <c r="T40" i="1" s="1"/>
  <c r="O41" i="1"/>
  <c r="T41" i="1" s="1"/>
  <c r="O42" i="1"/>
  <c r="T42" i="1" s="1"/>
  <c r="O43" i="1"/>
  <c r="T43" i="1" s="1"/>
  <c r="O44" i="1"/>
  <c r="T44" i="1" s="1"/>
  <c r="O45" i="1"/>
  <c r="T45" i="1" s="1"/>
  <c r="O46" i="1"/>
  <c r="T46" i="1" s="1"/>
  <c r="O47" i="1"/>
  <c r="T47" i="1" s="1"/>
  <c r="O48" i="1"/>
  <c r="T48" i="1" s="1"/>
  <c r="O49" i="1"/>
  <c r="T49" i="1" s="1"/>
  <c r="O50" i="1"/>
  <c r="T50" i="1" s="1"/>
  <c r="O51" i="1"/>
  <c r="T51" i="1" s="1"/>
  <c r="O52" i="1"/>
  <c r="T52" i="1" s="1"/>
  <c r="O53" i="1"/>
  <c r="T53" i="1" s="1"/>
  <c r="O54" i="1"/>
  <c r="T54" i="1" s="1"/>
  <c r="F4" i="1"/>
  <c r="F5" i="1"/>
  <c r="L5" i="1" s="1"/>
  <c r="F6" i="1"/>
  <c r="L6" i="1" s="1"/>
  <c r="F7" i="1"/>
  <c r="L7" i="1" s="1"/>
  <c r="F8" i="1"/>
  <c r="L8" i="1" s="1"/>
  <c r="F9" i="1"/>
  <c r="L9" i="1" s="1"/>
  <c r="F10" i="1"/>
  <c r="L10" i="1" s="1"/>
  <c r="F11" i="1"/>
  <c r="L11" i="1" s="1"/>
  <c r="F12" i="1"/>
  <c r="L12" i="1" s="1"/>
  <c r="F13" i="1"/>
  <c r="L13" i="1" s="1"/>
  <c r="F14" i="1"/>
  <c r="L14" i="1" s="1"/>
  <c r="F15" i="1"/>
  <c r="L15" i="1" s="1"/>
  <c r="F16" i="1"/>
  <c r="L16" i="1" s="1"/>
  <c r="F17" i="1"/>
  <c r="L17" i="1" s="1"/>
  <c r="F18" i="1"/>
  <c r="L18" i="1" s="1"/>
  <c r="F19" i="1"/>
  <c r="L19" i="1" s="1"/>
  <c r="F20" i="1"/>
  <c r="L20" i="1" s="1"/>
  <c r="F21" i="1"/>
  <c r="L21" i="1" s="1"/>
  <c r="F22" i="1"/>
  <c r="L22" i="1" s="1"/>
  <c r="F23" i="1"/>
  <c r="L23" i="1" s="1"/>
  <c r="F24" i="1"/>
  <c r="L24" i="1" s="1"/>
  <c r="F25" i="1"/>
  <c r="L25" i="1" s="1"/>
  <c r="F26" i="1"/>
  <c r="L26" i="1" s="1"/>
  <c r="F27" i="1"/>
  <c r="L27" i="1" s="1"/>
  <c r="F28" i="1"/>
  <c r="L28" i="1" s="1"/>
  <c r="F29" i="1"/>
  <c r="L29" i="1" s="1"/>
  <c r="F30" i="1"/>
  <c r="L30" i="1" s="1"/>
  <c r="F31" i="1"/>
  <c r="L31" i="1" s="1"/>
  <c r="F32" i="1"/>
  <c r="L32" i="1" s="1"/>
  <c r="F33" i="1"/>
  <c r="L33" i="1" s="1"/>
  <c r="F34" i="1"/>
  <c r="L34" i="1" s="1"/>
  <c r="F35" i="1"/>
  <c r="L35" i="1" s="1"/>
  <c r="F36" i="1"/>
  <c r="L36" i="1" s="1"/>
  <c r="F37" i="1"/>
  <c r="L37" i="1" s="1"/>
  <c r="F38" i="1"/>
  <c r="L38" i="1" s="1"/>
  <c r="F39" i="1"/>
  <c r="L39" i="1" s="1"/>
  <c r="F40" i="1"/>
  <c r="L40" i="1" s="1"/>
  <c r="F41" i="1"/>
  <c r="L41" i="1" s="1"/>
  <c r="F42" i="1"/>
  <c r="L42" i="1" s="1"/>
  <c r="F43" i="1"/>
  <c r="L43" i="1" s="1"/>
  <c r="F44" i="1"/>
  <c r="L44" i="1" s="1"/>
  <c r="F45" i="1"/>
  <c r="L45" i="1" s="1"/>
  <c r="F46" i="1"/>
  <c r="L46" i="1" s="1"/>
  <c r="F47" i="1"/>
  <c r="L47" i="1" s="1"/>
  <c r="F48" i="1"/>
  <c r="L48" i="1" s="1"/>
  <c r="F49" i="1"/>
  <c r="L49" i="1" s="1"/>
  <c r="F50" i="1"/>
  <c r="L50" i="1" s="1"/>
  <c r="F51" i="1"/>
  <c r="L51" i="1" s="1"/>
  <c r="F52" i="1"/>
  <c r="L52" i="1" s="1"/>
  <c r="F53" i="1"/>
  <c r="L53" i="1" s="1"/>
  <c r="F54" i="1"/>
  <c r="L54" i="1" s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A44" i="1"/>
  <c r="B44" i="1"/>
  <c r="A45" i="1"/>
  <c r="B45" i="1"/>
  <c r="A46" i="1"/>
  <c r="B46" i="1"/>
  <c r="A47" i="1"/>
  <c r="B47" i="1"/>
  <c r="A48" i="1"/>
  <c r="B48" i="1"/>
  <c r="A49" i="1"/>
  <c r="B49" i="1"/>
  <c r="A50" i="1"/>
  <c r="B50" i="1"/>
  <c r="A51" i="1"/>
  <c r="B51" i="1"/>
  <c r="A52" i="1"/>
  <c r="B52" i="1"/>
  <c r="A53" i="1"/>
  <c r="B53" i="1"/>
  <c r="A54" i="1"/>
  <c r="B54" i="1"/>
  <c r="A16" i="1"/>
  <c r="B16" i="1"/>
  <c r="A17" i="1"/>
  <c r="B17" i="1"/>
  <c r="A18" i="1"/>
  <c r="B18" i="1"/>
  <c r="A19" i="1"/>
  <c r="B19" i="1"/>
  <c r="A20" i="1"/>
  <c r="B20" i="1"/>
  <c r="A21" i="1"/>
  <c r="B21" i="1"/>
  <c r="A22" i="1"/>
  <c r="B22" i="1"/>
  <c r="A23" i="1"/>
  <c r="B23" i="1"/>
  <c r="A24" i="1"/>
  <c r="B24" i="1"/>
  <c r="A25" i="1"/>
  <c r="B25" i="1"/>
  <c r="A26" i="1"/>
  <c r="B26" i="1"/>
  <c r="A27" i="1"/>
  <c r="B27" i="1"/>
  <c r="A28" i="1"/>
  <c r="B28" i="1"/>
  <c r="A29" i="1"/>
  <c r="B29" i="1"/>
  <c r="A30" i="1"/>
  <c r="B30" i="1"/>
  <c r="A31" i="1"/>
  <c r="B31" i="1"/>
  <c r="A32" i="1"/>
  <c r="B32" i="1"/>
  <c r="A33" i="1"/>
  <c r="B33" i="1"/>
  <c r="A34" i="1"/>
  <c r="B34" i="1"/>
  <c r="A35" i="1"/>
  <c r="B35" i="1"/>
  <c r="A36" i="1"/>
  <c r="B36" i="1"/>
  <c r="A37" i="1"/>
  <c r="B37" i="1"/>
  <c r="A38" i="1"/>
  <c r="B38" i="1"/>
  <c r="A39" i="1"/>
  <c r="B39" i="1"/>
  <c r="A40" i="1"/>
  <c r="B40" i="1"/>
  <c r="A41" i="1"/>
  <c r="B41" i="1"/>
  <c r="A42" i="1"/>
  <c r="B42" i="1"/>
  <c r="A43" i="1"/>
  <c r="B43" i="1"/>
  <c r="A4" i="1"/>
  <c r="B4" i="1"/>
  <c r="A5" i="1"/>
  <c r="B5" i="1"/>
  <c r="A6" i="1"/>
  <c r="B6" i="1"/>
  <c r="A7" i="1"/>
  <c r="B7" i="1"/>
  <c r="A8" i="1"/>
  <c r="B8" i="1"/>
  <c r="A9" i="1"/>
  <c r="B9" i="1"/>
  <c r="A10" i="1"/>
  <c r="B10" i="1"/>
  <c r="A11" i="1"/>
  <c r="B11" i="1"/>
  <c r="A12" i="1"/>
  <c r="B12" i="1"/>
  <c r="A13" i="1"/>
  <c r="B13" i="1"/>
  <c r="A14" i="1"/>
  <c r="B14" i="1"/>
  <c r="A15" i="1"/>
  <c r="B15" i="1"/>
  <c r="AL29" i="1" l="1"/>
  <c r="K21" i="1"/>
  <c r="K17" i="1"/>
  <c r="K13" i="1"/>
  <c r="K9" i="1"/>
  <c r="AL37" i="1"/>
  <c r="AL31" i="1"/>
  <c r="AM53" i="1"/>
  <c r="AW50" i="1"/>
  <c r="AW46" i="1"/>
  <c r="U54" i="1"/>
  <c r="U50" i="1"/>
  <c r="U46" i="1"/>
  <c r="U42" i="1"/>
  <c r="U34" i="1"/>
  <c r="U29" i="1"/>
  <c r="U5" i="1"/>
  <c r="AL36" i="1"/>
  <c r="K45" i="1"/>
  <c r="N45" i="1" s="1"/>
  <c r="K33" i="1"/>
  <c r="K53" i="1"/>
  <c r="K41" i="1"/>
  <c r="K37" i="1"/>
  <c r="K29" i="1"/>
  <c r="K25" i="1"/>
  <c r="K5" i="1"/>
  <c r="K49" i="1"/>
  <c r="N49" i="1" s="1"/>
  <c r="K51" i="1"/>
  <c r="K47" i="1"/>
  <c r="K43" i="1"/>
  <c r="K39" i="1"/>
  <c r="K35" i="1"/>
  <c r="K31" i="1"/>
  <c r="K27" i="1"/>
  <c r="K23" i="1"/>
  <c r="K19" i="1"/>
  <c r="K15" i="1"/>
  <c r="K11" i="1"/>
  <c r="K7" i="1"/>
  <c r="AL35" i="1"/>
  <c r="AL33" i="1"/>
  <c r="T4" i="1"/>
  <c r="AL4" i="1"/>
  <c r="L4" i="1"/>
  <c r="AN33" i="1"/>
  <c r="AC4" i="1"/>
  <c r="AB4" i="1"/>
  <c r="AN51" i="1"/>
  <c r="AN47" i="1"/>
  <c r="AN45" i="1"/>
  <c r="AN44" i="1"/>
  <c r="AL39" i="1"/>
  <c r="AM33" i="1"/>
  <c r="AO33" i="1" s="1"/>
  <c r="AN32" i="1"/>
  <c r="AN29" i="1"/>
  <c r="AO29" i="1" s="1"/>
  <c r="AN28" i="1"/>
  <c r="AX52" i="1"/>
  <c r="AV52" i="1"/>
  <c r="AW39" i="1"/>
  <c r="AY39" i="1" s="1"/>
  <c r="AW33" i="1"/>
  <c r="AY33" i="1" s="1"/>
  <c r="AV27" i="1"/>
  <c r="V52" i="1"/>
  <c r="V16" i="1"/>
  <c r="W16" i="1" s="1"/>
  <c r="V6" i="1"/>
  <c r="AL32" i="1"/>
  <c r="AL30" i="1"/>
  <c r="AL28" i="1"/>
  <c r="AL25" i="1"/>
  <c r="AL23" i="1"/>
  <c r="AL21" i="1"/>
  <c r="AL19" i="1"/>
  <c r="AL17" i="1"/>
  <c r="AL15" i="1"/>
  <c r="AM51" i="1"/>
  <c r="AM49" i="1"/>
  <c r="AM47" i="1"/>
  <c r="AM45" i="1"/>
  <c r="AM43" i="1"/>
  <c r="AM41" i="1"/>
  <c r="AM38" i="1"/>
  <c r="AM36" i="1"/>
  <c r="AM12" i="1"/>
  <c r="AM10" i="1"/>
  <c r="AM8" i="1"/>
  <c r="AM6" i="1"/>
  <c r="AM4" i="1"/>
  <c r="AD54" i="1"/>
  <c r="AE54" i="1" s="1"/>
  <c r="AD51" i="1"/>
  <c r="AD49" i="1"/>
  <c r="AE49" i="1" s="1"/>
  <c r="AD47" i="1"/>
  <c r="AE47" i="1" s="1"/>
  <c r="AD45" i="1"/>
  <c r="AD43" i="1"/>
  <c r="AD41" i="1"/>
  <c r="AE41" i="1" s="1"/>
  <c r="AD38" i="1"/>
  <c r="AD36" i="1"/>
  <c r="AE36" i="1" s="1"/>
  <c r="AD33" i="1"/>
  <c r="AD32" i="1"/>
  <c r="AD30" i="1"/>
  <c r="AE30" i="1" s="1"/>
  <c r="AD29" i="1"/>
  <c r="AE29" i="1" s="1"/>
  <c r="AD25" i="1"/>
  <c r="AD23" i="1"/>
  <c r="AD21" i="1"/>
  <c r="AE21" i="1" s="1"/>
  <c r="AD19" i="1"/>
  <c r="AE19" i="1" s="1"/>
  <c r="AD17" i="1"/>
  <c r="AD15" i="1"/>
  <c r="AD12" i="1"/>
  <c r="AE12" i="1" s="1"/>
  <c r="AN54" i="1"/>
  <c r="AN53" i="1"/>
  <c r="AL27" i="1"/>
  <c r="AN12" i="1"/>
  <c r="AN11" i="1"/>
  <c r="AO11" i="1" s="1"/>
  <c r="AN8" i="1"/>
  <c r="AN7" i="1"/>
  <c r="AO7" i="1" s="1"/>
  <c r="AN4" i="1"/>
  <c r="AN49" i="1"/>
  <c r="AN48" i="1"/>
  <c r="AN41" i="1"/>
  <c r="AN34" i="1"/>
  <c r="AO34" i="1" s="1"/>
  <c r="AN27" i="1"/>
  <c r="AM27" i="1"/>
  <c r="AN25" i="1"/>
  <c r="AN23" i="1"/>
  <c r="AN21" i="1"/>
  <c r="AN19" i="1"/>
  <c r="AN17" i="1"/>
  <c r="AN15" i="1"/>
  <c r="K54" i="1"/>
  <c r="K52" i="1"/>
  <c r="K50" i="1"/>
  <c r="K48" i="1"/>
  <c r="K46" i="1"/>
  <c r="K44" i="1"/>
  <c r="K42" i="1"/>
  <c r="K40" i="1"/>
  <c r="K38" i="1"/>
  <c r="K36" i="1"/>
  <c r="K34" i="1"/>
  <c r="K32" i="1"/>
  <c r="K30" i="1"/>
  <c r="K28" i="1"/>
  <c r="K26" i="1"/>
  <c r="K24" i="1"/>
  <c r="K22" i="1"/>
  <c r="K20" i="1"/>
  <c r="K18" i="1"/>
  <c r="K16" i="1"/>
  <c r="K14" i="1"/>
  <c r="K12" i="1"/>
  <c r="K10" i="1"/>
  <c r="K8" i="1"/>
  <c r="K6" i="1"/>
  <c r="K4" i="1"/>
  <c r="AV41" i="1"/>
  <c r="AV21" i="1"/>
  <c r="V54" i="1"/>
  <c r="W54" i="1" s="1"/>
  <c r="V51" i="1"/>
  <c r="W51" i="1" s="1"/>
  <c r="V49" i="1"/>
  <c r="W49" i="1" s="1"/>
  <c r="V47" i="1"/>
  <c r="W47" i="1" s="1"/>
  <c r="V45" i="1"/>
  <c r="V43" i="1"/>
  <c r="W43" i="1" s="1"/>
  <c r="U41" i="1"/>
  <c r="U32" i="1"/>
  <c r="U30" i="1"/>
  <c r="U28" i="1"/>
  <c r="U4" i="1"/>
  <c r="AD10" i="1"/>
  <c r="AE10" i="1" s="1"/>
  <c r="AD8" i="1"/>
  <c r="AE8" i="1" s="1"/>
  <c r="AD5" i="1"/>
  <c r="AL54" i="1"/>
  <c r="AN50" i="1"/>
  <c r="AL10" i="1"/>
  <c r="M54" i="1"/>
  <c r="M53" i="1"/>
  <c r="M51" i="1"/>
  <c r="N51" i="1" s="1"/>
  <c r="M50" i="1"/>
  <c r="M49" i="1"/>
  <c r="M48" i="1"/>
  <c r="M47" i="1"/>
  <c r="M46" i="1"/>
  <c r="M45" i="1"/>
  <c r="M44" i="1"/>
  <c r="M43" i="1"/>
  <c r="M42" i="1"/>
  <c r="M41" i="1"/>
  <c r="M40" i="1"/>
  <c r="M38" i="1"/>
  <c r="M37" i="1"/>
  <c r="N37" i="1" s="1"/>
  <c r="M36" i="1"/>
  <c r="N36" i="1" s="1"/>
  <c r="M34" i="1"/>
  <c r="M32" i="1"/>
  <c r="N32" i="1" s="1"/>
  <c r="M31" i="1"/>
  <c r="N31" i="1" s="1"/>
  <c r="M30" i="1"/>
  <c r="M29" i="1"/>
  <c r="N29" i="1" s="1"/>
  <c r="M28" i="1"/>
  <c r="M26" i="1"/>
  <c r="N26" i="1" s="1"/>
  <c r="M25" i="1"/>
  <c r="M24" i="1"/>
  <c r="M23" i="1"/>
  <c r="M22" i="1"/>
  <c r="M21" i="1"/>
  <c r="M20" i="1"/>
  <c r="M19" i="1"/>
  <c r="N19" i="1" s="1"/>
  <c r="M18" i="1"/>
  <c r="N18" i="1" s="1"/>
  <c r="M17" i="1"/>
  <c r="M16" i="1"/>
  <c r="M15" i="1"/>
  <c r="M13" i="1"/>
  <c r="N13" i="1" s="1"/>
  <c r="M12" i="1"/>
  <c r="N12" i="1" s="1"/>
  <c r="M11" i="1"/>
  <c r="M10" i="1"/>
  <c r="M9" i="1"/>
  <c r="N9" i="1" s="1"/>
  <c r="M8" i="1"/>
  <c r="M7" i="1"/>
  <c r="M5" i="1"/>
  <c r="N5" i="1" s="1"/>
  <c r="M4" i="1"/>
  <c r="V53" i="1"/>
  <c r="W53" i="1" s="1"/>
  <c r="U38" i="1"/>
  <c r="U36" i="1"/>
  <c r="V33" i="1"/>
  <c r="W33" i="1" s="1"/>
  <c r="U33" i="1"/>
  <c r="U25" i="1"/>
  <c r="U23" i="1"/>
  <c r="U21" i="1"/>
  <c r="U19" i="1"/>
  <c r="U17" i="1"/>
  <c r="U13" i="1"/>
  <c r="U11" i="1"/>
  <c r="U9" i="1"/>
  <c r="U7" i="1"/>
  <c r="AL42" i="1"/>
  <c r="AL14" i="1"/>
  <c r="AL6" i="1"/>
  <c r="AW53" i="1"/>
  <c r="AV43" i="1"/>
  <c r="AV25" i="1"/>
  <c r="AV23" i="1"/>
  <c r="AV19" i="1"/>
  <c r="AV17" i="1"/>
  <c r="AV15" i="1"/>
  <c r="AN46" i="1"/>
  <c r="AN43" i="1"/>
  <c r="AN39" i="1"/>
  <c r="AM39" i="1"/>
  <c r="AN37" i="1"/>
  <c r="AO37" i="1" s="1"/>
  <c r="AN36" i="1"/>
  <c r="AN35" i="1"/>
  <c r="AM35" i="1"/>
  <c r="AN31" i="1"/>
  <c r="AN30" i="1"/>
  <c r="AN26" i="1"/>
  <c r="AO26" i="1" s="1"/>
  <c r="AN24" i="1"/>
  <c r="AO24" i="1" s="1"/>
  <c r="AN22" i="1"/>
  <c r="AN20" i="1"/>
  <c r="AO20" i="1" s="1"/>
  <c r="AN18" i="1"/>
  <c r="AO18" i="1" s="1"/>
  <c r="AN16" i="1"/>
  <c r="AO16" i="1" s="1"/>
  <c r="AN14" i="1"/>
  <c r="AM14" i="1"/>
  <c r="AN13" i="1"/>
  <c r="AO13" i="1" s="1"/>
  <c r="AN10" i="1"/>
  <c r="AN9" i="1"/>
  <c r="AO9" i="1" s="1"/>
  <c r="AN6" i="1"/>
  <c r="AN5" i="1"/>
  <c r="AO5" i="1" s="1"/>
  <c r="AW54" i="1"/>
  <c r="AW51" i="1"/>
  <c r="AW49" i="1"/>
  <c r="AW47" i="1"/>
  <c r="AW45" i="1"/>
  <c r="AW43" i="1"/>
  <c r="AW41" i="1"/>
  <c r="AW38" i="1"/>
  <c r="AV37" i="1"/>
  <c r="AW36" i="1"/>
  <c r="AX35" i="1"/>
  <c r="AW35" i="1"/>
  <c r="AV35" i="1"/>
  <c r="AX27" i="1"/>
  <c r="AW27" i="1"/>
  <c r="AX14" i="1"/>
  <c r="AW14" i="1"/>
  <c r="AV14" i="1"/>
  <c r="AO17" i="1"/>
  <c r="V50" i="1"/>
  <c r="W50" i="1" s="1"/>
  <c r="V48" i="1"/>
  <c r="W48" i="1" s="1"/>
  <c r="V46" i="1"/>
  <c r="W46" i="1" s="1"/>
  <c r="V44" i="1"/>
  <c r="W44" i="1" s="1"/>
  <c r="V42" i="1"/>
  <c r="W42" i="1" s="1"/>
  <c r="M14" i="1"/>
  <c r="M6" i="1"/>
  <c r="AL51" i="1"/>
  <c r="AL49" i="1"/>
  <c r="AL47" i="1"/>
  <c r="AL45" i="1"/>
  <c r="AL38" i="1"/>
  <c r="AX53" i="1"/>
  <c r="AV53" i="1"/>
  <c r="AX50" i="1"/>
  <c r="AV50" i="1"/>
  <c r="AX48" i="1"/>
  <c r="AV48" i="1"/>
  <c r="AX46" i="1"/>
  <c r="AV46" i="1"/>
  <c r="AX44" i="1"/>
  <c r="AV44" i="1"/>
  <c r="AX42" i="1"/>
  <c r="AV42" i="1"/>
  <c r="AX40" i="1"/>
  <c r="AV40" i="1"/>
  <c r="AX37" i="1"/>
  <c r="AX34" i="1"/>
  <c r="AV34" i="1"/>
  <c r="AV26" i="1"/>
  <c r="AV24" i="1"/>
  <c r="AV22" i="1"/>
  <c r="AV20" i="1"/>
  <c r="AV18" i="1"/>
  <c r="AV16" i="1"/>
  <c r="N44" i="1"/>
  <c r="N40" i="1"/>
  <c r="U52" i="1"/>
  <c r="M39" i="1"/>
  <c r="M35" i="1"/>
  <c r="N35" i="1" s="1"/>
  <c r="M33" i="1"/>
  <c r="N33" i="1" s="1"/>
  <c r="V41" i="1"/>
  <c r="V40" i="1"/>
  <c r="W40" i="1" s="1"/>
  <c r="V38" i="1"/>
  <c r="W38" i="1" s="1"/>
  <c r="V37" i="1"/>
  <c r="W37" i="1" s="1"/>
  <c r="V36" i="1"/>
  <c r="V34" i="1"/>
  <c r="V32" i="1"/>
  <c r="V31" i="1"/>
  <c r="W31" i="1" s="1"/>
  <c r="V30" i="1"/>
  <c r="V29" i="1"/>
  <c r="W29" i="1" s="1"/>
  <c r="V28" i="1"/>
  <c r="W28" i="1" s="1"/>
  <c r="V26" i="1"/>
  <c r="W26" i="1" s="1"/>
  <c r="V25" i="1"/>
  <c r="V24" i="1"/>
  <c r="W24" i="1" s="1"/>
  <c r="V23" i="1"/>
  <c r="V22" i="1"/>
  <c r="V21" i="1"/>
  <c r="V20" i="1"/>
  <c r="W20" i="1" s="1"/>
  <c r="V19" i="1"/>
  <c r="V18" i="1"/>
  <c r="W18" i="1" s="1"/>
  <c r="V17" i="1"/>
  <c r="V15" i="1"/>
  <c r="W15" i="1" s="1"/>
  <c r="V13" i="1"/>
  <c r="V12" i="1"/>
  <c r="W12" i="1" s="1"/>
  <c r="V11" i="1"/>
  <c r="V10" i="1"/>
  <c r="W10" i="1" s="1"/>
  <c r="V9" i="1"/>
  <c r="V8" i="1"/>
  <c r="W8" i="1" s="1"/>
  <c r="V7" i="1"/>
  <c r="V5" i="1"/>
  <c r="W5" i="1" s="1"/>
  <c r="V4" i="1"/>
  <c r="AD53" i="1"/>
  <c r="AE53" i="1" s="1"/>
  <c r="AD50" i="1"/>
  <c r="AE50" i="1" s="1"/>
  <c r="AD48" i="1"/>
  <c r="AE48" i="1" s="1"/>
  <c r="AD46" i="1"/>
  <c r="AE46" i="1" s="1"/>
  <c r="AD44" i="1"/>
  <c r="AE44" i="1" s="1"/>
  <c r="AD42" i="1"/>
  <c r="AE42" i="1" s="1"/>
  <c r="AD40" i="1"/>
  <c r="AE40" i="1" s="1"/>
  <c r="AD37" i="1"/>
  <c r="AE37" i="1" s="1"/>
  <c r="AD34" i="1"/>
  <c r="AE34" i="1" s="1"/>
  <c r="AD31" i="1"/>
  <c r="AE31" i="1" s="1"/>
  <c r="AD26" i="1"/>
  <c r="AE26" i="1" s="1"/>
  <c r="AD24" i="1"/>
  <c r="AE24" i="1" s="1"/>
  <c r="AD22" i="1"/>
  <c r="AD20" i="1"/>
  <c r="AE20" i="1" s="1"/>
  <c r="AD18" i="1"/>
  <c r="AE18" i="1" s="1"/>
  <c r="AD16" i="1"/>
  <c r="AE16" i="1" s="1"/>
  <c r="AD13" i="1"/>
  <c r="AE13" i="1" s="1"/>
  <c r="AD11" i="1"/>
  <c r="AE11" i="1" s="1"/>
  <c r="AD9" i="1"/>
  <c r="AE9" i="1" s="1"/>
  <c r="AD7" i="1"/>
  <c r="AE7" i="1" s="1"/>
  <c r="AD4" i="1"/>
  <c r="AL53" i="1"/>
  <c r="AO53" i="1" s="1"/>
  <c r="AL52" i="1"/>
  <c r="AL50" i="1"/>
  <c r="AL48" i="1"/>
  <c r="AO48" i="1" s="1"/>
  <c r="AL46" i="1"/>
  <c r="AL44" i="1"/>
  <c r="AL40" i="1"/>
  <c r="AX54" i="1"/>
  <c r="AV54" i="1"/>
  <c r="AX51" i="1"/>
  <c r="AV51" i="1"/>
  <c r="AX49" i="1"/>
  <c r="AV49" i="1"/>
  <c r="AX47" i="1"/>
  <c r="AV47" i="1"/>
  <c r="AX45" i="1"/>
  <c r="AV45" i="1"/>
  <c r="AX43" i="1"/>
  <c r="AW42" i="1"/>
  <c r="AX41" i="1"/>
  <c r="AW40" i="1"/>
  <c r="AX38" i="1"/>
  <c r="AV38" i="1"/>
  <c r="AW37" i="1"/>
  <c r="AX36" i="1"/>
  <c r="AV36" i="1"/>
  <c r="AW34" i="1"/>
  <c r="AX32" i="1"/>
  <c r="AV32" i="1"/>
  <c r="AW31" i="1"/>
  <c r="AX30" i="1"/>
  <c r="AV30" i="1"/>
  <c r="AW29" i="1"/>
  <c r="AX28" i="1"/>
  <c r="AV28" i="1"/>
  <c r="AW26" i="1"/>
  <c r="AX25" i="1"/>
  <c r="AW24" i="1"/>
  <c r="AX23" i="1"/>
  <c r="AW22" i="1"/>
  <c r="AX21" i="1"/>
  <c r="AW20" i="1"/>
  <c r="AX19" i="1"/>
  <c r="AW18" i="1"/>
  <c r="AX17" i="1"/>
  <c r="AW16" i="1"/>
  <c r="AX15" i="1"/>
  <c r="AW13" i="1"/>
  <c r="AX12" i="1"/>
  <c r="AV12" i="1"/>
  <c r="AW11" i="1"/>
  <c r="AX10" i="1"/>
  <c r="AV10" i="1"/>
  <c r="AW9" i="1"/>
  <c r="AX8" i="1"/>
  <c r="AV8" i="1"/>
  <c r="AW7" i="1"/>
  <c r="AX6" i="1"/>
  <c r="AV6" i="1"/>
  <c r="AW5" i="1"/>
  <c r="AX4" i="1"/>
  <c r="AV4" i="1"/>
  <c r="AD35" i="1"/>
  <c r="AE35" i="1" s="1"/>
  <c r="AD28" i="1"/>
  <c r="AE28" i="1" s="1"/>
  <c r="AM52" i="1"/>
  <c r="AN42" i="1"/>
  <c r="AN40" i="1"/>
  <c r="AN38" i="1"/>
  <c r="AW32" i="1"/>
  <c r="AX31" i="1"/>
  <c r="AW30" i="1"/>
  <c r="AX29" i="1"/>
  <c r="AW28" i="1"/>
  <c r="AX26" i="1"/>
  <c r="AW25" i="1"/>
  <c r="AX24" i="1"/>
  <c r="AW23" i="1"/>
  <c r="AX22" i="1"/>
  <c r="AW21" i="1"/>
  <c r="AX20" i="1"/>
  <c r="AW19" i="1"/>
  <c r="AX18" i="1"/>
  <c r="AW17" i="1"/>
  <c r="AX16" i="1"/>
  <c r="AW15" i="1"/>
  <c r="AX13" i="1"/>
  <c r="AW12" i="1"/>
  <c r="AX11" i="1"/>
  <c r="AW10" i="1"/>
  <c r="AX9" i="1"/>
  <c r="AW8" i="1"/>
  <c r="AX7" i="1"/>
  <c r="AW6" i="1"/>
  <c r="AX5" i="1"/>
  <c r="AW4" i="1"/>
  <c r="N43" i="1"/>
  <c r="N41" i="1"/>
  <c r="AE38" i="1"/>
  <c r="AE32" i="1"/>
  <c r="N53" i="1"/>
  <c r="AE51" i="1"/>
  <c r="AE43" i="1"/>
  <c r="AE25" i="1"/>
  <c r="AE23" i="1"/>
  <c r="AE17" i="1"/>
  <c r="AE15" i="1"/>
  <c r="AE5" i="1"/>
  <c r="AD52" i="1"/>
  <c r="AE52" i="1" s="1"/>
  <c r="M52" i="1"/>
  <c r="N52" i="1" s="1"/>
  <c r="AD39" i="1"/>
  <c r="AE39" i="1" s="1"/>
  <c r="W39" i="1"/>
  <c r="W35" i="1"/>
  <c r="AE33" i="1"/>
  <c r="AD27" i="1"/>
  <c r="AE27" i="1" s="1"/>
  <c r="V27" i="1"/>
  <c r="M27" i="1"/>
  <c r="U27" i="1"/>
  <c r="AD14" i="1"/>
  <c r="AE14" i="1" s="1"/>
  <c r="V14" i="1"/>
  <c r="W14" i="1" s="1"/>
  <c r="AD6" i="1"/>
  <c r="AE6" i="1" s="1"/>
  <c r="W6" i="1"/>
  <c r="W34" i="1" l="1"/>
  <c r="N39" i="1"/>
  <c r="N6" i="1"/>
  <c r="AO31" i="1"/>
  <c r="N17" i="1"/>
  <c r="N21" i="1"/>
  <c r="N25" i="1"/>
  <c r="N7" i="1"/>
  <c r="W9" i="1"/>
  <c r="W19" i="1"/>
  <c r="N20" i="1"/>
  <c r="AO25" i="1"/>
  <c r="AO43" i="1"/>
  <c r="AY52" i="1"/>
  <c r="N27" i="1"/>
  <c r="W36" i="1"/>
  <c r="W52" i="1"/>
  <c r="AO51" i="1"/>
  <c r="W45" i="1"/>
  <c r="AE45" i="1"/>
  <c r="AO50" i="1"/>
  <c r="W32" i="1"/>
  <c r="AO30" i="1"/>
  <c r="N11" i="1"/>
  <c r="N16" i="1"/>
  <c r="N24" i="1"/>
  <c r="N48" i="1"/>
  <c r="N8" i="1"/>
  <c r="AO32" i="1"/>
  <c r="AO38" i="1"/>
  <c r="AY41" i="1"/>
  <c r="AO46" i="1"/>
  <c r="W7" i="1"/>
  <c r="W11" i="1"/>
  <c r="W17" i="1"/>
  <c r="W21" i="1"/>
  <c r="W25" i="1"/>
  <c r="W30" i="1"/>
  <c r="W41" i="1"/>
  <c r="AO47" i="1"/>
  <c r="N15" i="1"/>
  <c r="N23" i="1"/>
  <c r="N28" i="1"/>
  <c r="N47" i="1"/>
  <c r="N22" i="1"/>
  <c r="AO21" i="1"/>
  <c r="AO41" i="1"/>
  <c r="N10" i="1"/>
  <c r="N34" i="1"/>
  <c r="AO42" i="1"/>
  <c r="N4" i="1"/>
  <c r="AO44" i="1"/>
  <c r="AO49" i="1"/>
  <c r="AY27" i="1"/>
  <c r="AO36" i="1"/>
  <c r="AO28" i="1"/>
  <c r="AO22" i="1"/>
  <c r="AY43" i="1"/>
  <c r="W13" i="1"/>
  <c r="W23" i="1"/>
  <c r="N54" i="1"/>
  <c r="AO54" i="1"/>
  <c r="AY17" i="1"/>
  <c r="AZ17" i="1" s="1"/>
  <c r="AY21" i="1"/>
  <c r="AO45" i="1"/>
  <c r="AE22" i="1"/>
  <c r="W22" i="1"/>
  <c r="AO4" i="1"/>
  <c r="AO12" i="1"/>
  <c r="AE4" i="1"/>
  <c r="N42" i="1"/>
  <c r="N50" i="1"/>
  <c r="W4" i="1"/>
  <c r="AY23" i="1"/>
  <c r="N14" i="1"/>
  <c r="N30" i="1"/>
  <c r="N38" i="1"/>
  <c r="N46" i="1"/>
  <c r="AO19" i="1"/>
  <c r="AY35" i="1"/>
  <c r="AO39" i="1"/>
  <c r="AZ39" i="1" s="1"/>
  <c r="AO15" i="1"/>
  <c r="AO23" i="1"/>
  <c r="AO8" i="1"/>
  <c r="AY15" i="1"/>
  <c r="AY19" i="1"/>
  <c r="AY25" i="1"/>
  <c r="AO27" i="1"/>
  <c r="AY7" i="1"/>
  <c r="AZ7" i="1" s="1"/>
  <c r="AY11" i="1"/>
  <c r="AY29" i="1"/>
  <c r="AZ29" i="1" s="1"/>
  <c r="AY38" i="1"/>
  <c r="AY45" i="1"/>
  <c r="AY47" i="1"/>
  <c r="AZ47" i="1" s="1"/>
  <c r="AY49" i="1"/>
  <c r="AY51" i="1"/>
  <c r="AO35" i="1"/>
  <c r="AO40" i="1"/>
  <c r="AO14" i="1"/>
  <c r="W27" i="1"/>
  <c r="AY5" i="1"/>
  <c r="AZ5" i="1" s="1"/>
  <c r="AY9" i="1"/>
  <c r="AY13" i="1"/>
  <c r="AZ13" i="1" s="1"/>
  <c r="AY31" i="1"/>
  <c r="AZ31" i="1" s="1"/>
  <c r="AY16" i="1"/>
  <c r="AZ16" i="1" s="1"/>
  <c r="AY20" i="1"/>
  <c r="AY24" i="1"/>
  <c r="AY37" i="1"/>
  <c r="AZ37" i="1" s="1"/>
  <c r="AY14" i="1"/>
  <c r="AO6" i="1"/>
  <c r="AO10" i="1"/>
  <c r="AY6" i="1"/>
  <c r="AY10" i="1"/>
  <c r="AY28" i="1"/>
  <c r="AY32" i="1"/>
  <c r="AY34" i="1"/>
  <c r="AZ21" i="1"/>
  <c r="AY4" i="1"/>
  <c r="AY8" i="1"/>
  <c r="AY12" i="1"/>
  <c r="AY30" i="1"/>
  <c r="AY36" i="1"/>
  <c r="AY54" i="1"/>
  <c r="AO52" i="1"/>
  <c r="AY18" i="1"/>
  <c r="AZ18" i="1" s="1"/>
  <c r="AY22" i="1"/>
  <c r="AY26" i="1"/>
  <c r="AZ26" i="1" s="1"/>
  <c r="AY40" i="1"/>
  <c r="AY42" i="1"/>
  <c r="AY44" i="1"/>
  <c r="AY46" i="1"/>
  <c r="AY48" i="1"/>
  <c r="AY50" i="1"/>
  <c r="AY53" i="1"/>
  <c r="AZ53" i="1" s="1"/>
  <c r="AZ33" i="1"/>
  <c r="AZ48" i="1" l="1"/>
  <c r="AZ51" i="1"/>
  <c r="AZ9" i="1"/>
  <c r="AZ32" i="1"/>
  <c r="AZ20" i="1"/>
  <c r="AZ52" i="1"/>
  <c r="AZ24" i="1"/>
  <c r="AZ49" i="1"/>
  <c r="AZ25" i="1"/>
  <c r="AZ11" i="1"/>
  <c r="AZ43" i="1"/>
  <c r="AZ38" i="1"/>
  <c r="AZ12" i="1"/>
  <c r="AZ41" i="1"/>
  <c r="AZ34" i="1"/>
  <c r="AZ42" i="1"/>
  <c r="AZ28" i="1"/>
  <c r="AZ36" i="1"/>
  <c r="AZ45" i="1"/>
  <c r="AZ44" i="1"/>
  <c r="AZ27" i="1"/>
  <c r="AZ54" i="1"/>
  <c r="AZ50" i="1"/>
  <c r="AZ46" i="1"/>
  <c r="AZ23" i="1"/>
  <c r="AZ19" i="1"/>
  <c r="AZ22" i="1"/>
  <c r="AZ14" i="1"/>
  <c r="AZ4" i="1"/>
  <c r="AZ40" i="1"/>
  <c r="AZ10" i="1"/>
  <c r="AZ8" i="1"/>
  <c r="AZ35" i="1"/>
  <c r="AZ15" i="1"/>
  <c r="AZ30" i="1"/>
  <c r="AZ6" i="1"/>
</calcChain>
</file>

<file path=xl/sharedStrings.xml><?xml version="1.0" encoding="utf-8"?>
<sst xmlns="http://schemas.openxmlformats.org/spreadsheetml/2006/main" count="315" uniqueCount="201">
  <si>
    <t>№ п/п</t>
  </si>
  <si>
    <t>Наименование учреждения</t>
  </si>
  <si>
    <t xml:space="preserve">1. Открытость и доступность информации об организации </t>
  </si>
  <si>
    <t>2. Комфортность условий предоставления услуг</t>
  </si>
  <si>
    <t>Крит2</t>
  </si>
  <si>
    <t>3. Доступность услуг для инвалидов</t>
  </si>
  <si>
    <t>Крит3</t>
  </si>
  <si>
    <t xml:space="preserve">4. Доброжелательность, вежливость работников организации </t>
  </si>
  <si>
    <t>Крит4</t>
  </si>
  <si>
    <t>5. Удовлетворенность условиями оказания услуг</t>
  </si>
  <si>
    <t>Крит5</t>
  </si>
  <si>
    <t>ИТОГ</t>
  </si>
  <si>
    <t>1.1.1. И.стенд</t>
  </si>
  <si>
    <t>1.1.2. И.сайт</t>
  </si>
  <si>
    <t>1.2.1. С.дист</t>
  </si>
  <si>
    <t>1.3.1.У.стенд</t>
  </si>
  <si>
    <t>1.3.2. У.сайт</t>
  </si>
  <si>
    <t>1.1. П.инф</t>
  </si>
  <si>
    <t>1.2. П.дист</t>
  </si>
  <si>
    <t>1.3. П.открУ</t>
  </si>
  <si>
    <t>2.1.1.С.комф</t>
  </si>
  <si>
    <t>2.3.1.У.комф.</t>
  </si>
  <si>
    <t>2.1. П.комф</t>
  </si>
  <si>
    <t>2.3. У.комф.</t>
  </si>
  <si>
    <t>3.1.1. С.Орг.Д</t>
  </si>
  <si>
    <t>3.2.1. С.Усл.Д</t>
  </si>
  <si>
    <t>3.3.1. У.дост</t>
  </si>
  <si>
    <t>3.1. П.орг.Д</t>
  </si>
  <si>
    <t>3.2. П.усл.Д</t>
  </si>
  <si>
    <t>3.3. П.дост.У</t>
  </si>
  <si>
    <t>4.1.1. У.перв.К</t>
  </si>
  <si>
    <t>4.2.1. У.оказ.усл</t>
  </si>
  <si>
    <t>4.3.1. У.вежл.дист</t>
  </si>
  <si>
    <t>4.1. П.перв.К</t>
  </si>
  <si>
    <t>4.2. П.оказ.усл</t>
  </si>
  <si>
    <t>4.3. П.вежл.дист.У</t>
  </si>
  <si>
    <t>5.1.1. У.реком</t>
  </si>
  <si>
    <t>5.2.1.1. У.орг.усл.</t>
  </si>
  <si>
    <t>5.3.1. У.уд</t>
  </si>
  <si>
    <t>5.1. П.реком</t>
  </si>
  <si>
    <t>5.2.П.Орг.усл.</t>
  </si>
  <si>
    <t>5.3. П.уд</t>
  </si>
  <si>
    <t>общий балл</t>
  </si>
  <si>
    <t>Выборка (анкет)</t>
  </si>
  <si>
    <t>критерии</t>
  </si>
  <si>
    <t>показатели</t>
  </si>
  <si>
    <t>Соответствие информации о деятельности организации социальной сферы, размещенной на общедоступных информационных ресурсах, ее содержанию и порядку (форме), установленным нормативными правовыми актами</t>
  </si>
  <si>
    <t>Соответствие информации о деятельности организации социальной сферы, размещенной на информационных стендах в помещении организации социальной сферы, ее содержанию и порядку (форме), установленным нормативными правовыми актами</t>
  </si>
  <si>
    <t>Соответствие информации о деятельности организации социальной сферы, размещенной на официальном сайте организации социальной сферы, ее содержанию и порядку (форме), установленным нормативными правовыми актами</t>
  </si>
  <si>
    <t>Наличие на официальном сайте организации социальной сферы информации о дистанционных способах обратной связи и взаимодействия с получателями услуг и их функционирование</t>
  </si>
  <si>
    <t>Наличие на официальном сайте организации информации о дистанционных способах взаимодействия с получателями услуг и их функционирование:</t>
  </si>
  <si>
    <t xml:space="preserve">Доля получателей услуг, удовлетворенных открытостью, полнотой и доступностью информации о деятельности организации социальной сферы, размещенной на информационных стендах в помещении организации социальной сферы, на официальном сайте организации социальной сферы в сети «Интернет» (в % от общего числа опрошенных получателей услуг). </t>
  </si>
  <si>
    <t xml:space="preserve">Обеспечение в организации социальной сферы комфортных условий для предоставления услуг </t>
  </si>
  <si>
    <t>Наличие комфортных условий для предоставления услуг</t>
  </si>
  <si>
    <t>Доля получателей услуг удовлетворенных комфортностью предоставления услуг организацией социальной сферы (в % от общего числа опрошенных получателей услуг).</t>
  </si>
  <si>
    <t>Удовлетворенность комфортностью предоставления услуг организацией социальной сферы</t>
  </si>
  <si>
    <t>Оборудование помещений организации социальной сферы и прилегающей к ней территории с учетом доступности для инвалидов:</t>
  </si>
  <si>
    <t>Наличие в помещениях организации социальной сферы и на прилегающей к ней территории: оборудованных входных групп пандусами (подъемными платформами);  выделенных стоянок для автотранспортных средств инвалидов;  адаптированных лифтов, поручней, расширенных дверных проемов; сменных кресел-колясок; специально оборудованных санитарно-гигиенических помещений в организации социальной сферы</t>
  </si>
  <si>
    <t>Обеспечение в организации социальной сферы условий доступности, позволяющих инвалидам получать услуги наравне с другими:</t>
  </si>
  <si>
    <t>Наличие в организации социальной сферы условий доступности, позволяющих инвалидам получать услуги наравне с другими</t>
  </si>
  <si>
    <t>Доля получателей услуг, удовлетворенных доступностью услуг для инвалидов (в % от общего числа опрошенных получателей услуг – инвалидов).</t>
  </si>
  <si>
    <t>Удовлетворенность доступностью услуг для инвалидов</t>
  </si>
  <si>
    <t>Доля получателей услуг, удовлетворенных доброжелательностью, вежливостью работников организации социальной сферы, обеспечивающих первичный контакт и информирование получателя услуги при непосредственном обращении в организацию социальной сферы (в % от общего числа опрошенных получателей услуг).</t>
  </si>
  <si>
    <t>Удовлетворенность доброжелательностью, вежливостью работников организации социальной сферы, обеспечивающих первичный контакт и информирование получателя услуги (работники справочной, приемного отделения, регистратуры, кассы и прочие работники) при непосредственном обращении в организацию социальной сферы</t>
  </si>
  <si>
    <t>Доля получателей услуг, удовлетворенных доброжелательностью, вежливостью работников организации социальной сферы, обеспечивающих непосредственное оказание услуги при обращении в организацию социальной сферы (в % от общего числа опрошенных получателей услуг).</t>
  </si>
  <si>
    <t>Удовлетворенность доброжелательностью, вежливостью работников организации социальной сферы, обеспечивающих непосредственное оказание услуги (врачи, социальные работники, работники, осуществляющие экспертно-реабилитационную диагностику, преподаватели, тренеры, инструкторы, библиотекари, экскурсоводы и прочие работники) при обращении в организацию социальной сферы</t>
  </si>
  <si>
    <t>Доля получателей услуг, удовлетворенных доброжелательностью, вежливостью работников организации социальной сферы при использовании дистанционных форм взаимодействия (в % от общего числа опрошенных получателей услуг).</t>
  </si>
  <si>
    <t>Удовлетворенность доброжелательностью, вежливостью работников организации социальной сферы при использовании дистанционных форм взаимодействия</t>
  </si>
  <si>
    <t>Доля получателей услуг, которые готовы рекомендовать организацию социальной сферы родственникам и знакомым (могли бы ее рекомендовать, если бы была возможность выбора организации социальной сферы) (в % от общего числа опрошенных получателей услуг).</t>
  </si>
  <si>
    <t xml:space="preserve">Готовность получателей услуг рекомендовать организацию социальной сферы родственникам и знакомым </t>
  </si>
  <si>
    <t>Доля получателей услуг, удовлетворенных организационными условиями предоставления услуг (в % от общего числа опрошенных получателей услуг)</t>
  </si>
  <si>
    <t>Доля получателей услуг, удовлетворенных в целом условиями оказания услуг в организации социальной сферы (в % от общего числа опрошенных получателей услуг).</t>
  </si>
  <si>
    <t>Удовлетворенность получателей услуг в целом условиями оказания услуг в организации социальной сферы</t>
  </si>
  <si>
    <t>Удовлетворенность качеством, полнотой и доступностью информации о деятельности организации социальной сферы, размещенной на информационных стендах в помещении организации социальной сферы (кол-во удовлетворенных)</t>
  </si>
  <si>
    <t>Удовлетворенность качеством, полнотой и доступностью информации о деятельности организации социальной сферы, размещенной на официальном сайте организации социальной сферы в сети «Интернет» (количество)</t>
  </si>
  <si>
    <t>кол-во</t>
  </si>
  <si>
    <t>Крит1</t>
  </si>
  <si>
    <t>2.2.2. С.своевр</t>
  </si>
  <si>
    <t>2.2. П.ожид</t>
  </si>
  <si>
    <t>кол-во респондентов</t>
  </si>
  <si>
    <t>в т.ч. удовл.</t>
  </si>
  <si>
    <t>Выберите организацию</t>
  </si>
  <si>
    <t>1.1 "Открытость и доступность информации об организации социального обслуживания"на информационных стендах в помещении организации</t>
  </si>
  <si>
    <t>1.2 "Открытость и доступность информации об организации социального обслуживания" на официальном сайте организации в сети "Интернет»</t>
  </si>
  <si>
    <t>2. Обеспечение на официальном сайте организации наличия и функционирования дистанционных способов обратной связи и взаимодействия с получателями услуг.</t>
  </si>
  <si>
    <t>3. Комфортность условий предоставления услуг Обеспечение в организации комфортных условий для предоставления услуг.</t>
  </si>
  <si>
    <t>Доступность услуг для инвалидов Оборудование территории, прилегающей к организации соц услуг, и ее помещений с учетом доступности инвалидов.</t>
  </si>
  <si>
    <t>Обеспечение в организации условий доступности, позволяющих инвалидам получать услуги наравне с другими, включая:</t>
  </si>
  <si>
    <t>№</t>
  </si>
  <si>
    <t xml:space="preserve">1) Информация о дате гос.регистрации организации </t>
  </si>
  <si>
    <t>2) Информация об учредителе, учредителях  организации социального обсуживания</t>
  </si>
  <si>
    <t>3) Информация о месте нахождения  организации социального обслужживания и ее филиалов (при наличии),</t>
  </si>
  <si>
    <t>4) Информация о режиме, графике работы,</t>
  </si>
  <si>
    <t>5) Информация о контактных телефонах и об адресах электронной почты;</t>
  </si>
  <si>
    <t>6) О руководителе, его заместителях, руководителях филиалах с указанием контактных телефонов и адресов электроной почты</t>
  </si>
  <si>
    <t xml:space="preserve">8) о материально-техническом обеспечении предоставления социальных услуг </t>
  </si>
  <si>
    <t>9) о форме соц услуг ,в которой организация предоставляет соц услуги(стационарной,полустационарной , на дому)</t>
  </si>
  <si>
    <t>10) о видах соц услуг,предоставляемых организацией соц обслуживания(соц.-бытовые, соц.-медицинские, соц.-психологические, соц.-педагогические, соц.-трудовые, соц.-правовые,услуги в целях повышения коммуникативного потенциала получателей соц. Улуг, срочные оц. услуги)</t>
  </si>
  <si>
    <t>12) о числености получателей соц услуг по формам соц обслуживания и видам соц услуг за за счет бюджетных ассигнований бюджетов субъектов  рф</t>
  </si>
  <si>
    <t xml:space="preserve">13) о количестве свободных мест для приема получателей соц улуг по формам соц обслуживания </t>
  </si>
  <si>
    <t>14)об объеме предоставляемых соц услуг за счет бюджетных ассигнований</t>
  </si>
  <si>
    <t xml:space="preserve">15)о наличии лицензии </t>
  </si>
  <si>
    <t>17)о правилах внутреннего распорядка для получателей соц услуг,правилах внутреннего трудового распорядка, коллективном договоре</t>
  </si>
  <si>
    <t>18)о наличии предписаний органов,осуществляющих гос контроль  в сфере соц обслуживания и отчетов об исполненнии указанных предписаний</t>
  </si>
  <si>
    <t>19) информация о проведении независимой оценки качества</t>
  </si>
  <si>
    <t>20)об иной информации которая размещается ,оубликовывается по решению организации соц обслуживания</t>
  </si>
  <si>
    <t xml:space="preserve">7) о структуре </t>
  </si>
  <si>
    <t>11) о порядке и об условиях предостовления соц услуг по видам соц услуг и формам соц обслуживания,в том чиле перечень специальных услуг,предоставляемых организацией</t>
  </si>
  <si>
    <t>16) о Финансово-хохяйственной деятельности(с приложением электронного образа плана фхд)</t>
  </si>
  <si>
    <t>1. телефон</t>
  </si>
  <si>
    <t>2. электронная почта</t>
  </si>
  <si>
    <t>3. электронные сервисы (форма для подачи электронного обращения (жалобы, предложения), получение консультации по оказываемым услугам и пр.)</t>
  </si>
  <si>
    <t>4. раздел «Часто задаваемые вопросы»</t>
  </si>
  <si>
    <t>5. техническая возможность выражения получателем услуг мнения о качестве условий оказания услуг организацией социальной сферы (наличие анкеты для опроса граждан или гиперссылки на нее)</t>
  </si>
  <si>
    <t>6. иной дистанционный способ взаимодействия</t>
  </si>
  <si>
    <t xml:space="preserve">1. наличие комфортной зоны отдыха (ожидания), оборудованной соответствующей мебелью </t>
  </si>
  <si>
    <t xml:space="preserve">2. наличие и понятность навигации внутри организации, </t>
  </si>
  <si>
    <t xml:space="preserve">3. доступность питьевой воды (наличие работающего кулера), </t>
  </si>
  <si>
    <t xml:space="preserve">4. наличие и доступность санитарно-гигиенических помещений (чистота помещений, наличие мыла, воды, туалетной бумаги и пр.), </t>
  </si>
  <si>
    <t>5. санитарное состояние помещений организации</t>
  </si>
  <si>
    <t>6. транспортная доступность</t>
  </si>
  <si>
    <t>7. доступность записи на получение услуги(по телефону; на офицальном сайте организации в сети интернет ,по средством единого портала гос и мун услуг,при личном посещение у специалиста организации</t>
  </si>
  <si>
    <t>наличие оборудованных групп пандусами/подъемными платформами;</t>
  </si>
  <si>
    <t>наличие выделенных стоянок для автотранспортных средств инвалидов</t>
  </si>
  <si>
    <t xml:space="preserve">наличие адаптированных лифтов, поручней, расширенных дверных проемов, </t>
  </si>
  <si>
    <t xml:space="preserve">наличие сменных кресел-колясок, </t>
  </si>
  <si>
    <t>наличие специально оборудованных санитарно-гигиенических помещений в организации.</t>
  </si>
  <si>
    <t>дублирование для инвалидов по слуху и зрению звуковой и зрительной информации</t>
  </si>
  <si>
    <t>дублирование надписей, знаков и иной текстовой и графической информации знаками, выполненными рельефно-точечным шрифтом Брайля</t>
  </si>
  <si>
    <t>возможность представления инвалидам по слуху (слуху и зрению) услуг сурдопереводчика (тифлосурдопереводчика)</t>
  </si>
  <si>
    <t>наличие альтернативной версии официального сайта организации в сети "Интернет" для инвалидов по зрению</t>
  </si>
  <si>
    <t>помощь оказываемая работниками организации, прошедшими необходимое обучение (инструктирование) (возможность сопровождения работниками организации)</t>
  </si>
  <si>
    <t>ГБУСОН РО «Волгодонской пансионат для престарелых и инвалидов»</t>
  </si>
  <si>
    <t>ГБУСОН РО «Заветинский дом-интернат для престарелых и инвалидов»</t>
  </si>
  <si>
    <t>ГБУСОН РО «Миллеровский дом-интернат для престарелых и инвалидов»</t>
  </si>
  <si>
    <t>ГБУСОН РО «Новочеркасский дом-интернат для престарелых и инвалидов»</t>
  </si>
  <si>
    <t>ГБУСОН РО «Новоегорлыкский дом-интернат для престарелых и инвалидов»</t>
  </si>
  <si>
    <t>ГБУСОН РО «Ростовский дом-интернат № 2 для престарелых и инвалидов»</t>
  </si>
  <si>
    <t>ГБУСОН РО «Романовский специальный дом-интернат для престарелых и инвалидов»</t>
  </si>
  <si>
    <t>ГБУСОН РО «Таганрогский дом-интернат для престарелых и инвалидов № 2»</t>
  </si>
  <si>
    <t>ГБУСОН РО «Мартыновский дом-интернат для престарелых и инвалидов»</t>
  </si>
  <si>
    <t>ГБУСОН РО «Красносулинский специальный дом-интернат для престарелых и инвалидов»</t>
  </si>
  <si>
    <t>ГБУСОН РО «Верхнесвечниковский дом-интернат для престарелых и инвалидов»</t>
  </si>
  <si>
    <t>ГБУСОН РО «Донецкий дом-интернат для престарелых и инвалидов»</t>
  </si>
  <si>
    <t>ГБУСОН РО «Дубовский дом-интернат для престарелых и инвалидов»</t>
  </si>
  <si>
    <t>ГБУСОН РО «Ремонтненский дом-интернат для престарелых и инвалидов»</t>
  </si>
  <si>
    <t>ГБУСОН РО «Усть-Донецкий дом-интернат для престарелых и инвалидов»</t>
  </si>
  <si>
    <t>ГБУСОН РО «Белокалитвинский дом-интернат для престарелых и инвалидов»</t>
  </si>
  <si>
    <t>ГБУСОН РО «Семикаракорский дом-интернат для престарелых и инвалидов»</t>
  </si>
  <si>
    <t>ГБУСОН РО «Шахтинский пансионат для престарелых и инвалидов»</t>
  </si>
  <si>
    <t>ГБУСОН РО «Азовский детский дом-интернат для умственно отсталых детей»</t>
  </si>
  <si>
    <t>ГБУСОН РО «Зверевский детский дом-интернат для глубоко умственно отсталых детей»</t>
  </si>
  <si>
    <t>ГБУСОН РО «Социально-реабилитационный центр для несовершеннолетних г. Каменск - Шахтинского»</t>
  </si>
  <si>
    <t>ГБУСОН РО «Социально-реабилитационный центр для несовершеннолетних Тацинского района»</t>
  </si>
  <si>
    <t>ГБУСОН РО «Социально-реабилитационный центр для несовершеннолетних Цимлянского района</t>
  </si>
  <si>
    <t>ГБУСОН РО «Социально-реабилитационный центр для несовершеннолетних Чертковского района»</t>
  </si>
  <si>
    <t>ГБУСОН РО "Социальный приют для детей и подростков г. Батайска"</t>
  </si>
  <si>
    <t>ГБУСОН РО «Социальный приют для детей и подростков Зимовниковского района»</t>
  </si>
  <si>
    <t>ГБУСОН РО «Социальный приют для детей и подростков Морозовского района»</t>
  </si>
  <si>
    <t>ГБУСОН РО «Социальный приют для детей и подростков  Октябрьского района «Огонек»</t>
  </si>
  <si>
    <t>ГБУСОН РО «Социальный приют для детей и подростков  Ремонтненского района»</t>
  </si>
  <si>
    <t>ГБУСОН РО «Социальный приют для детей и подростков г. Таганрога»</t>
  </si>
  <si>
    <t>ГБУСОН РО «Центр социальной помощи семье и детям г. Азова»</t>
  </si>
  <si>
    <t>ГБУСОН РО «Центр социальной помощи семье и детям Аксайского района»</t>
  </si>
  <si>
    <t>ГБУСОН РО «Центр социальной помощи семье и детям г. Донецка»</t>
  </si>
  <si>
    <t>ГБУСОН РО «Центр социальной помощи семье и детям Семикаракорского района»</t>
  </si>
  <si>
    <t>ГБУСОН РО «Центр социальной помощи семье и детям Советского района»</t>
  </si>
  <si>
    <t>ГБУСОН РО «Центр социальной помощи семье и детям  г. Ростова-на-Дону»</t>
  </si>
  <si>
    <t>ГБУСОН РО «Реабилитационный центр "Добродея" для детей и подростков с ограниченными возможностями: дефектами умственного и физического развития  г. Шахты»</t>
  </si>
  <si>
    <t>ГБУСОН РО «Реабилитационный центр для детей и подростков с ограниченными возможностями Каменского района»</t>
  </si>
  <si>
    <t>ГБУСОН РО «Реабилитационный центр для детей и подростков с ограниченными возможностями Тарасовского района»</t>
  </si>
  <si>
    <t>ГБУСОН РО «Центр психолого-педагогической помощи  населению  ст. Вешенской Шолоховского района»</t>
  </si>
  <si>
    <t>ГБУСОН РО «Комплексный центр социального обслуживания населения Боковского района»</t>
  </si>
  <si>
    <t>МБУ «Центр социального обслуживания населения Кировского района города Ростова-на-Дону»</t>
  </si>
  <si>
    <t>МБУ «Центр социального обслуживания населения Ленинского района города Ростова-на-Дону»</t>
  </si>
  <si>
    <t>МБУ «Центр социального обслуживания населения Октябрьского района города Ростова-на-Дону»</t>
  </si>
  <si>
    <t>МБУ «Центр социального обслуживания населения Пролетарского района города Ростова-на-Дону»</t>
  </si>
  <si>
    <t>МБУ учреждение «Центр социального обслуживания  граждан пожилого возраста и инвалидов» муниципального образования «Город Зверево»</t>
  </si>
  <si>
    <t>МБУ «Центр социального обслуживания  граждан пожилого возраста и инвалидов» г. Каменск-Шахтинского</t>
  </si>
  <si>
    <t>МБУ учреждение «Центр социального обслуживания  граждан пожилого возраста и инвалидов города Новошахтинска»</t>
  </si>
  <si>
    <t>МБУ Верхнедонского района «Центр социального обслуживания граждан пожилого возраста и инвалидов»</t>
  </si>
  <si>
    <t>МБУ «Центр социального обслуживания  граждан пожилого возраста и инвалидов» Красносулинского района</t>
  </si>
  <si>
    <t>МБУ «Центр социального обслуживания  граждан пожилого возраста и инвалидов» Родионово-Несветайского района</t>
  </si>
  <si>
    <t>Ростов</t>
  </si>
  <si>
    <t>Названия строк</t>
  </si>
  <si>
    <t>Количество по полю номер</t>
  </si>
  <si>
    <t>Сумма по полю При посещении  организации обращались ли Вы к информации о ее деятельности, размещенной на информационных стендах в помещениях организации?</t>
  </si>
  <si>
    <t>Сумма по полю Удовлетворены ли Вы открытостью, полнотой и доступностью информации о деятельности организации, размещенной на информационных стендах в помещении организации?2</t>
  </si>
  <si>
    <t>Сумма по полю Пользовались ли Вы официальным сайтом организации, чтобы получить информацию о ее деятельности?</t>
  </si>
  <si>
    <t>Сумма по полю Удовлетворены ли Вы открытостью, полнотой и доступностью информации о деятельности организации, размещенной на ее официальном сайте в информационно-телекоммуникационной сети «Интернет»?</t>
  </si>
  <si>
    <t>Сумма по полю Своевременно ли Вам была предоставлена услуга в организации, в которую Вы обратились ?</t>
  </si>
  <si>
    <t>Сумма по полю комфортность</t>
  </si>
  <si>
    <t>Сумма по полю Имеете ли Вы (или лицо, представителем которого Вы являетесь) установленную группу инвалидности?</t>
  </si>
  <si>
    <t>Сумма по полю Удовлетворены ли Вы доступностью предоставления услуг для инвалидов в организации?</t>
  </si>
  <si>
    <t>Сумма по полю Удовлетворены ли Вы доброжелательностью и вежливостью работников организации, обеспечивающих первичный контакт с посетителями и информирование об услугах при непосредственном обращении в организацию (работники справочной, приемного отделения и прочие работники)?</t>
  </si>
  <si>
    <t>Сумма по полю Удовлетворены ли Вы доброжелательностью и вежливостью работников организации, обеспечивающих непосредственное оказание услуги при обращении в организацию (социальные работники, медицинский персонал и прочие работники)?</t>
  </si>
  <si>
    <t>Сумма по полю Пользовались ли Вы какими-либо дистанционными способами взаимодействия с организацией</t>
  </si>
  <si>
    <t>Сумма по полю Удовлетворены ли Вы доброжелательностью и вежливостью работников организации,   с которыми взаимодействовали в дистанционной форме (по телефону, по электронной почте, с помощью электронных сервисов (для подачи электронного обращения (жалобы, предложения), получения консультации по оказываемым услугам) и в прочих дистанционных формах)?</t>
  </si>
  <si>
    <t>Сумма по полю Готовы ли Вы рекомендовать данную организацию родственникам и знакомым ?</t>
  </si>
  <si>
    <t>Сумма по полю Удовлетворены ли Вы графиком работы организации (подразделения, отдельных специалистов и прочие)</t>
  </si>
  <si>
    <t>Сумма по полю Удовлетворены ли Вы в целом условиями оказания услуг в организации?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</si>
</sst>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р_._-;\-* #,##0.00_р_._-;_-* &quot;-&quot;??_р_._-;_-@_-"/>
    <numFmt numFmtId="165" formatCode="0.0"/>
    <numFmt numFmtId="166" formatCode="_-* #,##0_р_._-;\-* #,##0_р_._-;_-* &quot;-&quot;??_р_._-;_-@_-"/>
    <numFmt numFmtId="167" formatCode="_-* #,##0.0_р_._-;\-* #,##0.0_р_._-;_-* &quot;-&quot;??_р_._-;_-@_-"/>
  </numFmts>
  <fonts count="1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</font>
    <font>
      <b/>
      <sz val="11"/>
      <name val="Calibri"/>
      <family val="2"/>
      <charset val="204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</font>
    <font>
      <b/>
      <sz val="11"/>
      <color rgb="FFC00000"/>
      <name val="Calibri"/>
      <family val="2"/>
      <charset val="204"/>
      <scheme val="minor"/>
    </font>
    <font>
      <sz val="12"/>
      <color rgb="FF000000"/>
      <name val="Calibri"/>
      <family val="2"/>
      <charset val="204"/>
    </font>
    <font>
      <sz val="11"/>
      <color rgb="FFFF0000"/>
      <name val="Calibri"/>
      <family val="2"/>
      <charset val="204"/>
    </font>
  </fonts>
  <fills count="12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20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4" fillId="0" borderId="0"/>
    <xf numFmtId="0" fontId="1" fillId="0" borderId="0"/>
    <xf numFmtId="164" fontId="1" fillId="0" borderId="0" applyFont="0" applyFill="0" applyBorder="0" applyAlignment="0" applyProtection="0"/>
  </cellStyleXfs>
  <cellXfs count="109">
    <xf numFmtId="0" fontId="0" fillId="0" borderId="0" xfId="0"/>
    <xf numFmtId="0" fontId="4" fillId="0" borderId="0" xfId="2" applyNumberFormat="1" applyFont="1"/>
    <xf numFmtId="0" fontId="4" fillId="0" borderId="6" xfId="2" applyNumberFormat="1" applyFont="1" applyBorder="1" applyAlignment="1">
      <alignment horizontal="center"/>
    </xf>
    <xf numFmtId="0" fontId="4" fillId="0" borderId="6" xfId="2" applyNumberFormat="1" applyFont="1" applyFill="1" applyBorder="1" applyAlignment="1">
      <alignment horizontal="center"/>
    </xf>
    <xf numFmtId="0" fontId="7" fillId="0" borderId="6" xfId="1" applyNumberFormat="1" applyFont="1" applyFill="1" applyBorder="1" applyAlignment="1">
      <alignment horizontal="center"/>
    </xf>
    <xf numFmtId="1" fontId="1" fillId="0" borderId="6" xfId="1" applyNumberFormat="1" applyFont="1" applyBorder="1" applyAlignment="1">
      <alignment horizontal="center"/>
    </xf>
    <xf numFmtId="0" fontId="1" fillId="0" borderId="6" xfId="3" applyNumberFormat="1" applyBorder="1" applyAlignment="1">
      <alignment horizontal="center"/>
    </xf>
    <xf numFmtId="1" fontId="1" fillId="0" borderId="6" xfId="3" applyNumberFormat="1" applyBorder="1" applyAlignment="1">
      <alignment horizontal="center"/>
    </xf>
    <xf numFmtId="0" fontId="4" fillId="0" borderId="0" xfId="2"/>
    <xf numFmtId="0" fontId="7" fillId="0" borderId="0" xfId="2" applyNumberFormat="1" applyFont="1"/>
    <xf numFmtId="0" fontId="1" fillId="0" borderId="0" xfId="3"/>
    <xf numFmtId="0" fontId="2" fillId="0" borderId="0" xfId="3" applyFont="1"/>
    <xf numFmtId="0" fontId="5" fillId="0" borderId="0" xfId="2" applyNumberFormat="1" applyFont="1" applyAlignment="1"/>
    <xf numFmtId="0" fontId="4" fillId="0" borderId="0" xfId="2" applyNumberFormat="1"/>
    <xf numFmtId="0" fontId="5" fillId="4" borderId="0" xfId="2" applyNumberFormat="1" applyFont="1" applyFill="1" applyBorder="1" applyAlignment="1">
      <alignment horizontal="left" vertical="center"/>
    </xf>
    <xf numFmtId="0" fontId="5" fillId="4" borderId="0" xfId="2" applyNumberFormat="1" applyFont="1" applyFill="1" applyBorder="1" applyAlignment="1">
      <alignment horizontal="center" vertical="center"/>
    </xf>
    <xf numFmtId="0" fontId="4" fillId="4" borderId="0" xfId="2" applyNumberFormat="1" applyFont="1" applyFill="1" applyBorder="1" applyAlignment="1">
      <alignment horizontal="center" vertical="center"/>
    </xf>
    <xf numFmtId="0" fontId="4" fillId="4" borderId="0" xfId="2" applyFill="1"/>
    <xf numFmtId="0" fontId="1" fillId="6" borderId="0" xfId="3" applyFont="1" applyFill="1" applyBorder="1" applyAlignment="1">
      <alignment horizontal="left"/>
    </xf>
    <xf numFmtId="0" fontId="4" fillId="6" borderId="0" xfId="2" applyFill="1"/>
    <xf numFmtId="0" fontId="4" fillId="0" borderId="0" xfId="2" applyAlignment="1">
      <alignment horizontal="left"/>
    </xf>
    <xf numFmtId="0" fontId="6" fillId="0" borderId="0" xfId="3" applyFont="1" applyFill="1" applyBorder="1" applyAlignment="1">
      <alignment horizontal="left"/>
    </xf>
    <xf numFmtId="0" fontId="5" fillId="0" borderId="0" xfId="2" applyFont="1"/>
    <xf numFmtId="0" fontId="4" fillId="0" borderId="0" xfId="2" applyNumberFormat="1" applyFont="1" applyFill="1" applyBorder="1" applyAlignment="1">
      <alignment horizontal="left"/>
    </xf>
    <xf numFmtId="0" fontId="1" fillId="0" borderId="0" xfId="3" applyFont="1" applyFill="1" applyBorder="1" applyAlignment="1">
      <alignment horizontal="left"/>
    </xf>
    <xf numFmtId="0" fontId="7" fillId="0" borderId="0" xfId="2" applyNumberFormat="1" applyFont="1" applyFill="1" applyBorder="1" applyAlignment="1">
      <alignment horizontal="left"/>
    </xf>
    <xf numFmtId="0" fontId="5" fillId="6" borderId="0" xfId="2" applyFont="1" applyFill="1"/>
    <xf numFmtId="0" fontId="7" fillId="6" borderId="0" xfId="2" applyNumberFormat="1" applyFont="1" applyFill="1" applyBorder="1" applyAlignment="1">
      <alignment horizontal="left"/>
    </xf>
    <xf numFmtId="0" fontId="7" fillId="0" borderId="0" xfId="3" applyFont="1" applyFill="1" applyBorder="1" applyAlignment="1">
      <alignment horizontal="left"/>
    </xf>
    <xf numFmtId="0" fontId="6" fillId="6" borderId="0" xfId="3" applyFont="1" applyFill="1" applyBorder="1" applyAlignment="1">
      <alignment horizontal="left"/>
    </xf>
    <xf numFmtId="0" fontId="7" fillId="6" borderId="0" xfId="3" applyFont="1" applyFill="1" applyBorder="1" applyAlignment="1">
      <alignment horizontal="left"/>
    </xf>
    <xf numFmtId="0" fontId="4" fillId="6" borderId="0" xfId="2" applyNumberFormat="1" applyFont="1" applyFill="1" applyBorder="1" applyAlignment="1">
      <alignment horizontal="left"/>
    </xf>
    <xf numFmtId="0" fontId="1" fillId="0" borderId="0" xfId="3" applyFont="1" applyFill="1" applyBorder="1" applyAlignment="1">
      <alignment horizontal="left" vertical="center"/>
    </xf>
    <xf numFmtId="0" fontId="1" fillId="0" borderId="0" xfId="3" applyFont="1" applyFill="1" applyBorder="1" applyAlignment="1">
      <alignment horizontal="center" vertical="center"/>
    </xf>
    <xf numFmtId="0" fontId="7" fillId="0" borderId="0" xfId="3" applyFont="1" applyFill="1" applyBorder="1" applyAlignment="1">
      <alignment horizontal="center"/>
    </xf>
    <xf numFmtId="165" fontId="8" fillId="0" borderId="0" xfId="2" applyNumberFormat="1" applyFont="1"/>
    <xf numFmtId="0" fontId="9" fillId="0" borderId="0" xfId="0" applyFont="1" applyAlignment="1">
      <alignment horizontal="center"/>
    </xf>
    <xf numFmtId="0" fontId="4" fillId="6" borderId="6" xfId="2" applyNumberFormat="1" applyFont="1" applyFill="1" applyBorder="1" applyAlignment="1">
      <alignment horizontal="center"/>
    </xf>
    <xf numFmtId="1" fontId="4" fillId="6" borderId="6" xfId="2" applyNumberFormat="1" applyFill="1" applyBorder="1" applyAlignment="1">
      <alignment horizontal="center"/>
    </xf>
    <xf numFmtId="0" fontId="4" fillId="0" borderId="0" xfId="2" applyNumberFormat="1" applyFont="1" applyAlignment="1">
      <alignment vertical="center"/>
    </xf>
    <xf numFmtId="14" fontId="4" fillId="5" borderId="7" xfId="2" applyNumberFormat="1" applyFont="1" applyFill="1" applyBorder="1" applyAlignment="1">
      <alignment horizontal="center" vertical="center"/>
    </xf>
    <xf numFmtId="0" fontId="7" fillId="5" borderId="7" xfId="3" applyFont="1" applyFill="1" applyBorder="1" applyAlignment="1">
      <alignment horizontal="left" vertical="center"/>
    </xf>
    <xf numFmtId="1" fontId="7" fillId="0" borderId="6" xfId="1" applyNumberFormat="1" applyFont="1" applyFill="1" applyBorder="1" applyAlignment="1">
      <alignment horizontal="center"/>
    </xf>
    <xf numFmtId="166" fontId="0" fillId="0" borderId="0" xfId="4" applyNumberFormat="1" applyFont="1"/>
    <xf numFmtId="166" fontId="7" fillId="0" borderId="6" xfId="4" applyNumberFormat="1" applyFont="1" applyFill="1" applyBorder="1" applyAlignment="1">
      <alignment vertical="center"/>
    </xf>
    <xf numFmtId="167" fontId="0" fillId="0" borderId="0" xfId="4" applyNumberFormat="1" applyFont="1"/>
    <xf numFmtId="165" fontId="5" fillId="4" borderId="6" xfId="2" applyNumberFormat="1" applyFont="1" applyFill="1" applyBorder="1" applyAlignment="1">
      <alignment horizontal="center"/>
    </xf>
    <xf numFmtId="2" fontId="5" fillId="5" borderId="6" xfId="2" applyNumberFormat="1" applyFont="1" applyFill="1" applyBorder="1" applyAlignment="1">
      <alignment horizontal="center"/>
    </xf>
    <xf numFmtId="0" fontId="0" fillId="0" borderId="10" xfId="0" applyNumberFormat="1" applyFont="1" applyBorder="1" applyProtection="1"/>
    <xf numFmtId="0" fontId="0" fillId="7" borderId="10" xfId="0" applyNumberFormat="1" applyFont="1" applyFill="1" applyBorder="1" applyAlignment="1" applyProtection="1">
      <alignment vertical="top"/>
    </xf>
    <xf numFmtId="0" fontId="4" fillId="3" borderId="10" xfId="0" applyNumberFormat="1" applyFont="1" applyFill="1" applyBorder="1" applyProtection="1"/>
    <xf numFmtId="0" fontId="10" fillId="3" borderId="10" xfId="0" applyNumberFormat="1" applyFont="1" applyFill="1" applyBorder="1" applyProtection="1"/>
    <xf numFmtId="0" fontId="4" fillId="8" borderId="10" xfId="0" applyNumberFormat="1" applyFont="1" applyFill="1" applyBorder="1" applyProtection="1"/>
    <xf numFmtId="0" fontId="4" fillId="9" borderId="10" xfId="0" applyNumberFormat="1" applyFont="1" applyFill="1" applyBorder="1" applyProtection="1"/>
    <xf numFmtId="0" fontId="4" fillId="10" borderId="10" xfId="0" applyNumberFormat="1" applyFont="1" applyFill="1" applyBorder="1" applyProtection="1"/>
    <xf numFmtId="0" fontId="4" fillId="11" borderId="10" xfId="0" applyNumberFormat="1" applyFont="1" applyFill="1" applyBorder="1" applyProtection="1"/>
    <xf numFmtId="0" fontId="0" fillId="0" borderId="10" xfId="0" applyBorder="1"/>
    <xf numFmtId="0" fontId="0" fillId="0" borderId="11" xfId="0" applyNumberFormat="1" applyFont="1" applyBorder="1" applyProtection="1"/>
    <xf numFmtId="0" fontId="0" fillId="0" borderId="12" xfId="0" applyNumberFormat="1" applyFont="1" applyBorder="1" applyProtection="1"/>
    <xf numFmtId="0" fontId="0" fillId="0" borderId="13" xfId="0" applyNumberFormat="1" applyFont="1" applyBorder="1" applyProtection="1"/>
    <xf numFmtId="0" fontId="0" fillId="0" borderId="14" xfId="0" applyNumberFormat="1" applyFont="1" applyBorder="1" applyProtection="1"/>
    <xf numFmtId="0" fontId="0" fillId="0" borderId="15" xfId="0" applyNumberFormat="1" applyFont="1" applyBorder="1" applyProtection="1"/>
    <xf numFmtId="0" fontId="0" fillId="0" borderId="16" xfId="0" applyNumberFormat="1" applyFont="1" applyBorder="1" applyProtection="1"/>
    <xf numFmtId="0" fontId="0" fillId="0" borderId="17" xfId="0" applyNumberFormat="1" applyFont="1" applyBorder="1" applyProtection="1"/>
    <xf numFmtId="0" fontId="11" fillId="0" borderId="14" xfId="0" applyNumberFormat="1" applyFont="1" applyBorder="1" applyProtection="1"/>
    <xf numFmtId="0" fontId="0" fillId="0" borderId="18" xfId="0" applyNumberFormat="1" applyFont="1" applyBorder="1" applyProtection="1"/>
    <xf numFmtId="0" fontId="0" fillId="0" borderId="19" xfId="0" applyNumberFormat="1" applyFont="1" applyBorder="1" applyProtection="1"/>
    <xf numFmtId="0" fontId="2" fillId="0" borderId="14" xfId="0" applyNumberFormat="1" applyFont="1" applyFill="1" applyBorder="1" applyProtection="1"/>
    <xf numFmtId="0" fontId="3" fillId="3" borderId="3" xfId="3" applyFont="1" applyFill="1" applyBorder="1" applyAlignment="1">
      <alignment horizontal="center" vertical="center"/>
    </xf>
    <xf numFmtId="165" fontId="5" fillId="5" borderId="6" xfId="2" applyNumberFormat="1" applyFont="1" applyFill="1" applyBorder="1" applyAlignment="1">
      <alignment horizontal="center"/>
    </xf>
    <xf numFmtId="0" fontId="3" fillId="4" borderId="1" xfId="3" applyFont="1" applyFill="1" applyBorder="1" applyAlignment="1">
      <alignment horizontal="center" vertical="center"/>
    </xf>
    <xf numFmtId="0" fontId="3" fillId="4" borderId="7" xfId="3" applyFont="1" applyFill="1" applyBorder="1" applyAlignment="1">
      <alignment horizontal="center" vertical="center"/>
    </xf>
    <xf numFmtId="0" fontId="6" fillId="5" borderId="1" xfId="3" applyFont="1" applyFill="1" applyBorder="1" applyAlignment="1">
      <alignment horizontal="center" vertical="center"/>
    </xf>
    <xf numFmtId="0" fontId="6" fillId="5" borderId="7" xfId="3" applyFont="1" applyFill="1" applyBorder="1" applyAlignment="1">
      <alignment horizontal="center" vertical="center"/>
    </xf>
    <xf numFmtId="0" fontId="6" fillId="4" borderId="1" xfId="3" applyFont="1" applyFill="1" applyBorder="1" applyAlignment="1">
      <alignment horizontal="center" vertical="center"/>
    </xf>
    <xf numFmtId="0" fontId="6" fillId="4" borderId="7" xfId="3" applyFont="1" applyFill="1" applyBorder="1" applyAlignment="1">
      <alignment horizontal="center" vertical="center"/>
    </xf>
    <xf numFmtId="0" fontId="4" fillId="5" borderId="1" xfId="2" applyNumberFormat="1" applyFont="1" applyFill="1" applyBorder="1" applyAlignment="1">
      <alignment horizontal="left" vertical="center"/>
    </xf>
    <xf numFmtId="0" fontId="4" fillId="5" borderId="7" xfId="2" applyNumberFormat="1" applyFont="1" applyFill="1" applyBorder="1" applyAlignment="1">
      <alignment horizontal="left" vertical="center"/>
    </xf>
    <xf numFmtId="0" fontId="4" fillId="5" borderId="8" xfId="2" applyNumberFormat="1" applyFont="1" applyFill="1" applyBorder="1" applyAlignment="1">
      <alignment horizontal="center" vertical="center"/>
    </xf>
    <xf numFmtId="0" fontId="4" fillId="5" borderId="9" xfId="2" applyNumberFormat="1" applyFont="1" applyFill="1" applyBorder="1" applyAlignment="1">
      <alignment horizontal="center" vertical="center"/>
    </xf>
    <xf numFmtId="0" fontId="6" fillId="6" borderId="1" xfId="3" applyFont="1" applyFill="1" applyBorder="1" applyAlignment="1">
      <alignment horizontal="left" vertical="center"/>
    </xf>
    <xf numFmtId="0" fontId="6" fillId="6" borderId="7" xfId="3" applyFont="1" applyFill="1" applyBorder="1" applyAlignment="1">
      <alignment horizontal="left" vertical="center"/>
    </xf>
    <xf numFmtId="0" fontId="1" fillId="2" borderId="3" xfId="3" applyFont="1" applyFill="1" applyBorder="1" applyAlignment="1">
      <alignment horizontal="center" vertical="center"/>
    </xf>
    <xf numFmtId="0" fontId="1" fillId="2" borderId="4" xfId="3" applyFill="1" applyBorder="1" applyAlignment="1">
      <alignment horizontal="center" vertical="center"/>
    </xf>
    <xf numFmtId="0" fontId="1" fillId="2" borderId="5" xfId="3" applyFill="1" applyBorder="1" applyAlignment="1">
      <alignment horizontal="center" vertical="center"/>
    </xf>
    <xf numFmtId="0" fontId="5" fillId="2" borderId="1" xfId="2" applyNumberFormat="1" applyFont="1" applyFill="1" applyBorder="1" applyAlignment="1">
      <alignment horizontal="center" vertical="center" wrapText="1"/>
    </xf>
    <xf numFmtId="0" fontId="5" fillId="2" borderId="7" xfId="2" applyNumberFormat="1" applyFont="1" applyFill="1" applyBorder="1" applyAlignment="1">
      <alignment horizontal="center" vertical="center" wrapText="1"/>
    </xf>
    <xf numFmtId="0" fontId="5" fillId="3" borderId="1" xfId="2" applyNumberFormat="1" applyFont="1" applyFill="1" applyBorder="1" applyAlignment="1">
      <alignment horizontal="center" vertical="center"/>
    </xf>
    <xf numFmtId="0" fontId="5" fillId="3" borderId="7" xfId="2" applyNumberFormat="1" applyFont="1" applyFill="1" applyBorder="1" applyAlignment="1">
      <alignment horizontal="center" vertical="center"/>
    </xf>
    <xf numFmtId="0" fontId="5" fillId="4" borderId="1" xfId="2" applyNumberFormat="1" applyFont="1" applyFill="1" applyBorder="1" applyAlignment="1">
      <alignment horizontal="center" vertical="center" wrapText="1"/>
    </xf>
    <xf numFmtId="0" fontId="5" fillId="4" borderId="7" xfId="2" applyNumberFormat="1" applyFont="1" applyFill="1" applyBorder="1" applyAlignment="1">
      <alignment horizontal="center" vertical="center" wrapText="1"/>
    </xf>
    <xf numFmtId="0" fontId="1" fillId="3" borderId="3" xfId="3" applyFont="1" applyFill="1" applyBorder="1" applyAlignment="1">
      <alignment horizontal="left" vertical="center"/>
    </xf>
    <xf numFmtId="0" fontId="1" fillId="3" borderId="4" xfId="3" applyFont="1" applyFill="1" applyBorder="1" applyAlignment="1">
      <alignment horizontal="left" vertical="center"/>
    </xf>
    <xf numFmtId="0" fontId="1" fillId="3" borderId="4" xfId="3" applyFill="1" applyBorder="1" applyAlignment="1">
      <alignment horizontal="left" vertical="center"/>
    </xf>
    <xf numFmtId="0" fontId="1" fillId="3" borderId="5" xfId="3" applyFill="1" applyBorder="1" applyAlignment="1">
      <alignment horizontal="left" vertical="center"/>
    </xf>
    <xf numFmtId="0" fontId="1" fillId="2" borderId="4" xfId="3" applyFont="1" applyFill="1" applyBorder="1" applyAlignment="1">
      <alignment horizontal="center" vertical="center"/>
    </xf>
    <xf numFmtId="0" fontId="7" fillId="5" borderId="8" xfId="3" applyFont="1" applyFill="1" applyBorder="1" applyAlignment="1">
      <alignment horizontal="center" vertical="center"/>
    </xf>
    <xf numFmtId="0" fontId="7" fillId="5" borderId="9" xfId="3" applyFont="1" applyFill="1" applyBorder="1" applyAlignment="1">
      <alignment horizontal="center" vertical="center"/>
    </xf>
    <xf numFmtId="0" fontId="1" fillId="2" borderId="2" xfId="3" applyFont="1" applyFill="1" applyBorder="1" applyAlignment="1">
      <alignment horizontal="center" vertical="center"/>
    </xf>
    <xf numFmtId="0" fontId="1" fillId="2" borderId="2" xfId="3" applyFill="1" applyBorder="1" applyAlignment="1">
      <alignment horizontal="center" vertical="center"/>
    </xf>
    <xf numFmtId="0" fontId="7" fillId="5" borderId="8" xfId="2" applyNumberFormat="1" applyFont="1" applyFill="1" applyBorder="1" applyAlignment="1">
      <alignment horizontal="center" vertical="center"/>
    </xf>
    <xf numFmtId="0" fontId="7" fillId="5" borderId="9" xfId="2" applyNumberFormat="1" applyFont="1" applyFill="1" applyBorder="1" applyAlignment="1">
      <alignment horizontal="center" vertical="center"/>
    </xf>
    <xf numFmtId="0" fontId="5" fillId="11" borderId="10" xfId="0" applyNumberFormat="1" applyFont="1" applyFill="1" applyBorder="1" applyAlignment="1" applyProtection="1">
      <alignment horizontal="center" vertical="top" wrapText="1"/>
    </xf>
    <xf numFmtId="0" fontId="0" fillId="0" borderId="10" xfId="0" applyNumberFormat="1" applyFont="1" applyBorder="1" applyAlignment="1" applyProtection="1">
      <alignment horizontal="center" vertical="top" wrapText="1"/>
    </xf>
    <xf numFmtId="0" fontId="0" fillId="7" borderId="10" xfId="0" applyNumberFormat="1" applyFont="1" applyFill="1" applyBorder="1" applyAlignment="1" applyProtection="1">
      <alignment horizontal="center" vertical="top"/>
    </xf>
    <xf numFmtId="0" fontId="5" fillId="3" borderId="10" xfId="0" applyNumberFormat="1" applyFont="1" applyFill="1" applyBorder="1" applyAlignment="1" applyProtection="1">
      <alignment horizontal="center" vertical="top" wrapText="1"/>
    </xf>
    <xf numFmtId="0" fontId="5" fillId="8" borderId="10" xfId="0" applyNumberFormat="1" applyFont="1" applyFill="1" applyBorder="1" applyAlignment="1" applyProtection="1">
      <alignment horizontal="center" vertical="top" wrapText="1"/>
    </xf>
    <xf numFmtId="0" fontId="5" fillId="9" borderId="10" xfId="0" applyNumberFormat="1" applyFont="1" applyFill="1" applyBorder="1" applyAlignment="1" applyProtection="1">
      <alignment horizontal="center" vertical="top" wrapText="1"/>
    </xf>
    <xf numFmtId="0" fontId="5" fillId="10" borderId="10" xfId="0" applyNumberFormat="1" applyFont="1" applyFill="1" applyBorder="1" applyAlignment="1" applyProtection="1">
      <alignment horizontal="center" vertical="top" wrapText="1"/>
    </xf>
  </cellXfs>
  <cellStyles count="5">
    <cellStyle name="Обычный" xfId="0" builtinId="0"/>
    <cellStyle name="Обычный 2" xfId="3"/>
    <cellStyle name="Обычный 3" xfId="2"/>
    <cellStyle name="Процентный" xfId="1" builtinId="5"/>
    <cellStyle name="Финансовый" xfId="4" builtinId="3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Метро">
      <a:dk1>
        <a:sysClr val="windowText" lastClr="000000"/>
      </a:dk1>
      <a:lt1>
        <a:sysClr val="window" lastClr="FFFFFF"/>
      </a:lt1>
      <a:dk2>
        <a:srgbClr val="4E5B6F"/>
      </a:dk2>
      <a:lt2>
        <a:srgbClr val="D6ECFF"/>
      </a:lt2>
      <a:accent1>
        <a:srgbClr val="7FD13B"/>
      </a:accent1>
      <a:accent2>
        <a:srgbClr val="EA157A"/>
      </a:accent2>
      <a:accent3>
        <a:srgbClr val="FEB80A"/>
      </a:accent3>
      <a:accent4>
        <a:srgbClr val="00ADDC"/>
      </a:accent4>
      <a:accent5>
        <a:srgbClr val="738AC8"/>
      </a:accent5>
      <a:accent6>
        <a:srgbClr val="1AB39F"/>
      </a:accent6>
      <a:hlink>
        <a:srgbClr val="EB8803"/>
      </a:hlink>
      <a:folHlink>
        <a:srgbClr val="5F7791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Z55"/>
  <sheetViews>
    <sheetView tabSelected="1" workbookViewId="0">
      <pane xSplit="3" ySplit="3" topLeftCell="AP27" activePane="bottomRight" state="frozen"/>
      <selection pane="topRight" activeCell="D1" sqref="D1"/>
      <selection pane="bottomLeft" activeCell="A4" sqref="A4"/>
      <selection pane="bottomRight" activeCell="C54" sqref="C54"/>
    </sheetView>
  </sheetViews>
  <sheetFormatPr defaultRowHeight="15" x14ac:dyDescent="0.25"/>
  <cols>
    <col min="1" max="1" width="7.28515625" style="1" customWidth="1"/>
    <col min="2" max="2" width="81.42578125" style="8" customWidth="1"/>
    <col min="3" max="3" width="11.28515625" style="8" customWidth="1"/>
    <col min="4" max="4" width="16.140625" style="1" customWidth="1"/>
    <col min="5" max="5" width="11.28515625" style="1" customWidth="1"/>
    <col min="6" max="6" width="14" style="1" customWidth="1"/>
    <col min="7" max="7" width="13.7109375" style="1" customWidth="1"/>
    <col min="8" max="8" width="14.5703125" style="9" customWidth="1"/>
    <col min="9" max="10" width="9.7109375" style="9" bestFit="1" customWidth="1"/>
    <col min="11" max="11" width="12.5703125" style="10" customWidth="1"/>
    <col min="12" max="12" width="15.140625" style="11" customWidth="1"/>
    <col min="13" max="13" width="12.85546875" style="10" customWidth="1"/>
    <col min="14" max="14" width="9.28515625" style="12" customWidth="1"/>
    <col min="15" max="15" width="16" style="1" customWidth="1"/>
    <col min="16" max="16" width="12.85546875" style="1" customWidth="1"/>
    <col min="17" max="17" width="11.85546875" style="1" customWidth="1"/>
    <col min="18" max="18" width="9.7109375" style="1" bestFit="1" customWidth="1"/>
    <col min="19" max="19" width="11.7109375" style="10" customWidth="1"/>
    <col min="20" max="22" width="9.7109375" style="10" bestFit="1" customWidth="1"/>
    <col min="23" max="23" width="9.7109375" style="1" bestFit="1" customWidth="1"/>
    <col min="24" max="25" width="9.28515625" style="1" bestFit="1" customWidth="1"/>
    <col min="26" max="26" width="9.7109375" style="1" bestFit="1" customWidth="1"/>
    <col min="27" max="27" width="9.7109375" style="13" bestFit="1" customWidth="1"/>
    <col min="28" max="29" width="9.28515625" style="10" bestFit="1" customWidth="1"/>
    <col min="30" max="30" width="9.7109375" style="10" bestFit="1" customWidth="1"/>
    <col min="31" max="31" width="9.28515625" style="1" bestFit="1" customWidth="1"/>
    <col min="32" max="40" width="9.7109375" style="10" bestFit="1" customWidth="1"/>
    <col min="41" max="41" width="9.7109375" style="1" bestFit="1" customWidth="1"/>
    <col min="42" max="43" width="9.7109375" style="8" bestFit="1" customWidth="1"/>
    <col min="44" max="47" width="9.7109375" style="13" bestFit="1" customWidth="1"/>
    <col min="48" max="48" width="12.85546875" style="10" customWidth="1"/>
    <col min="49" max="49" width="12.140625" style="10" customWidth="1"/>
    <col min="50" max="50" width="9.7109375" style="10" bestFit="1" customWidth="1"/>
    <col min="51" max="51" width="9.7109375" style="1" bestFit="1" customWidth="1"/>
    <col min="52" max="52" width="14.42578125" style="1" customWidth="1"/>
    <col min="53" max="16384" width="9.140625" style="1"/>
  </cols>
  <sheetData>
    <row r="1" spans="1:52" s="39" customFormat="1" ht="15" customHeight="1" x14ac:dyDescent="0.25">
      <c r="A1" s="85" t="s">
        <v>0</v>
      </c>
      <c r="B1" s="87" t="s">
        <v>1</v>
      </c>
      <c r="C1" s="89" t="s">
        <v>43</v>
      </c>
      <c r="D1" s="98" t="s">
        <v>2</v>
      </c>
      <c r="E1" s="99"/>
      <c r="F1" s="99"/>
      <c r="G1" s="99"/>
      <c r="H1" s="99"/>
      <c r="I1" s="99"/>
      <c r="J1" s="99"/>
      <c r="K1" s="99"/>
      <c r="L1" s="99"/>
      <c r="M1" s="99"/>
      <c r="N1" s="70" t="s">
        <v>76</v>
      </c>
      <c r="O1" s="91" t="s">
        <v>3</v>
      </c>
      <c r="P1" s="92"/>
      <c r="Q1" s="92"/>
      <c r="R1" s="92"/>
      <c r="S1" s="93"/>
      <c r="T1" s="93"/>
      <c r="U1" s="93"/>
      <c r="V1" s="94"/>
      <c r="W1" s="70" t="s">
        <v>4</v>
      </c>
      <c r="X1" s="82" t="s">
        <v>5</v>
      </c>
      <c r="Y1" s="83"/>
      <c r="Z1" s="83"/>
      <c r="AA1" s="83"/>
      <c r="AB1" s="83"/>
      <c r="AC1" s="83"/>
      <c r="AD1" s="84"/>
      <c r="AE1" s="74" t="s">
        <v>6</v>
      </c>
      <c r="AF1" s="91" t="s">
        <v>7</v>
      </c>
      <c r="AG1" s="92"/>
      <c r="AH1" s="93"/>
      <c r="AI1" s="93"/>
      <c r="AJ1" s="93"/>
      <c r="AK1" s="93"/>
      <c r="AL1" s="93"/>
      <c r="AM1" s="93"/>
      <c r="AN1" s="94"/>
      <c r="AO1" s="70" t="s">
        <v>8</v>
      </c>
      <c r="AP1" s="82" t="s">
        <v>9</v>
      </c>
      <c r="AQ1" s="95"/>
      <c r="AR1" s="83"/>
      <c r="AS1" s="83"/>
      <c r="AT1" s="83"/>
      <c r="AU1" s="83"/>
      <c r="AV1" s="83"/>
      <c r="AW1" s="83"/>
      <c r="AX1" s="84"/>
      <c r="AY1" s="70" t="s">
        <v>10</v>
      </c>
      <c r="AZ1" s="68" t="s">
        <v>11</v>
      </c>
    </row>
    <row r="2" spans="1:52" s="39" customFormat="1" x14ac:dyDescent="0.25">
      <c r="A2" s="86"/>
      <c r="B2" s="88"/>
      <c r="C2" s="90"/>
      <c r="D2" s="76" t="s">
        <v>12</v>
      </c>
      <c r="E2" s="76" t="s">
        <v>13</v>
      </c>
      <c r="F2" s="76" t="s">
        <v>14</v>
      </c>
      <c r="G2" s="100" t="s">
        <v>15</v>
      </c>
      <c r="H2" s="101"/>
      <c r="I2" s="100" t="s">
        <v>16</v>
      </c>
      <c r="J2" s="101"/>
      <c r="K2" s="80" t="s">
        <v>17</v>
      </c>
      <c r="L2" s="80" t="s">
        <v>18</v>
      </c>
      <c r="M2" s="80" t="s">
        <v>19</v>
      </c>
      <c r="N2" s="71"/>
      <c r="O2" s="76" t="s">
        <v>20</v>
      </c>
      <c r="P2" s="96" t="s">
        <v>77</v>
      </c>
      <c r="Q2" s="97"/>
      <c r="R2" s="96" t="s">
        <v>21</v>
      </c>
      <c r="S2" s="97"/>
      <c r="T2" s="80" t="s">
        <v>22</v>
      </c>
      <c r="U2" s="80" t="s">
        <v>78</v>
      </c>
      <c r="V2" s="80" t="s">
        <v>23</v>
      </c>
      <c r="W2" s="71"/>
      <c r="X2" s="76" t="s">
        <v>24</v>
      </c>
      <c r="Y2" s="76" t="s">
        <v>25</v>
      </c>
      <c r="Z2" s="78" t="s">
        <v>26</v>
      </c>
      <c r="AA2" s="79"/>
      <c r="AB2" s="80" t="s">
        <v>27</v>
      </c>
      <c r="AC2" s="80" t="s">
        <v>28</v>
      </c>
      <c r="AD2" s="80" t="s">
        <v>29</v>
      </c>
      <c r="AE2" s="75"/>
      <c r="AF2" s="96" t="s">
        <v>30</v>
      </c>
      <c r="AG2" s="97"/>
      <c r="AH2" s="96" t="s">
        <v>31</v>
      </c>
      <c r="AI2" s="97"/>
      <c r="AJ2" s="96" t="s">
        <v>32</v>
      </c>
      <c r="AK2" s="97"/>
      <c r="AL2" s="80" t="s">
        <v>33</v>
      </c>
      <c r="AM2" s="80" t="s">
        <v>34</v>
      </c>
      <c r="AN2" s="80" t="s">
        <v>35</v>
      </c>
      <c r="AO2" s="71"/>
      <c r="AP2" s="96" t="s">
        <v>36</v>
      </c>
      <c r="AQ2" s="97"/>
      <c r="AR2" s="96" t="s">
        <v>37</v>
      </c>
      <c r="AS2" s="97"/>
      <c r="AT2" s="96" t="s">
        <v>38</v>
      </c>
      <c r="AU2" s="97"/>
      <c r="AV2" s="80" t="s">
        <v>39</v>
      </c>
      <c r="AW2" s="80" t="s">
        <v>40</v>
      </c>
      <c r="AX2" s="80" t="s">
        <v>41</v>
      </c>
      <c r="AY2" s="71"/>
      <c r="AZ2" s="72" t="s">
        <v>42</v>
      </c>
    </row>
    <row r="3" spans="1:52" s="39" customFormat="1" x14ac:dyDescent="0.25">
      <c r="A3" s="86"/>
      <c r="B3" s="88"/>
      <c r="C3" s="90"/>
      <c r="D3" s="77"/>
      <c r="E3" s="77"/>
      <c r="F3" s="77"/>
      <c r="G3" s="40" t="s">
        <v>75</v>
      </c>
      <c r="H3" s="41" t="s">
        <v>80</v>
      </c>
      <c r="I3" s="40" t="s">
        <v>75</v>
      </c>
      <c r="J3" s="41" t="s">
        <v>80</v>
      </c>
      <c r="K3" s="81"/>
      <c r="L3" s="81"/>
      <c r="M3" s="81"/>
      <c r="N3" s="71"/>
      <c r="O3" s="77"/>
      <c r="P3" s="40" t="s">
        <v>75</v>
      </c>
      <c r="Q3" s="41" t="s">
        <v>80</v>
      </c>
      <c r="R3" s="40" t="s">
        <v>75</v>
      </c>
      <c r="S3" s="41" t="s">
        <v>80</v>
      </c>
      <c r="T3" s="81"/>
      <c r="U3" s="81"/>
      <c r="V3" s="81"/>
      <c r="W3" s="71"/>
      <c r="X3" s="77"/>
      <c r="Y3" s="77"/>
      <c r="Z3" s="40" t="s">
        <v>75</v>
      </c>
      <c r="AA3" s="41" t="s">
        <v>80</v>
      </c>
      <c r="AB3" s="81"/>
      <c r="AC3" s="81"/>
      <c r="AD3" s="81"/>
      <c r="AE3" s="75"/>
      <c r="AF3" s="41" t="s">
        <v>79</v>
      </c>
      <c r="AG3" s="41" t="s">
        <v>80</v>
      </c>
      <c r="AH3" s="41" t="s">
        <v>79</v>
      </c>
      <c r="AI3" s="41"/>
      <c r="AJ3" s="41" t="s">
        <v>79</v>
      </c>
      <c r="AK3" s="41"/>
      <c r="AL3" s="81"/>
      <c r="AM3" s="81"/>
      <c r="AN3" s="81"/>
      <c r="AO3" s="71"/>
      <c r="AP3" s="41" t="s">
        <v>79</v>
      </c>
      <c r="AQ3" s="41" t="s">
        <v>80</v>
      </c>
      <c r="AR3" s="41" t="s">
        <v>79</v>
      </c>
      <c r="AS3" s="41"/>
      <c r="AT3" s="41" t="s">
        <v>79</v>
      </c>
      <c r="AU3" s="41"/>
      <c r="AV3" s="81"/>
      <c r="AW3" s="81"/>
      <c r="AX3" s="81"/>
      <c r="AY3" s="71"/>
      <c r="AZ3" s="73"/>
    </row>
    <row r="4" spans="1:52" x14ac:dyDescent="0.25">
      <c r="A4">
        <f>Лист1!C3</f>
        <v>1</v>
      </c>
      <c r="B4" t="str">
        <f>Лист1!B3</f>
        <v>ГБУСОН РО «Волгодонской пансионат для престарелых и инвалидов»</v>
      </c>
      <c r="C4" s="36">
        <f>Лист2!B2</f>
        <v>92</v>
      </c>
      <c r="D4">
        <f>SUM(Лист1!D3:R3)</f>
        <v>15</v>
      </c>
      <c r="E4" s="43">
        <f>SUM(Лист1!S3:AL3)</f>
        <v>20</v>
      </c>
      <c r="F4" s="3">
        <f>SUM(Лист1!AM3:AR3)</f>
        <v>5</v>
      </c>
      <c r="G4" s="38">
        <f>Лист2!C2</f>
        <v>40</v>
      </c>
      <c r="H4" s="38">
        <f>Лист2!D2</f>
        <v>40</v>
      </c>
      <c r="I4" s="38">
        <f>Лист2!E2</f>
        <v>12</v>
      </c>
      <c r="J4" s="38">
        <f>Лист2!F2</f>
        <v>10</v>
      </c>
      <c r="K4" s="44">
        <f t="shared" ref="K4:K54" si="0">(D4/15+E4/20)*50</f>
        <v>100</v>
      </c>
      <c r="L4" s="4">
        <f t="shared" ref="L4:L54" si="1">MIN(F4*30,100)</f>
        <v>100</v>
      </c>
      <c r="M4" s="42">
        <f t="shared" ref="M4:M54" si="2">(H4/G4+J4/I4)*50</f>
        <v>91.666666666666671</v>
      </c>
      <c r="N4" s="46">
        <f t="shared" ref="N4:N54" si="3">K4*0.3+L4*0.3+M4*0.4</f>
        <v>96.666666666666671</v>
      </c>
      <c r="O4" s="45">
        <f>SUM(Лист1!AS3:AY3)</f>
        <v>7</v>
      </c>
      <c r="P4" s="38">
        <f>Лист2!G2</f>
        <v>92</v>
      </c>
      <c r="Q4" s="38">
        <f>Лист2!H2</f>
        <v>92</v>
      </c>
      <c r="R4" s="38">
        <f>Лист2!I2</f>
        <v>92</v>
      </c>
      <c r="S4" s="38">
        <f>Лист2!J2</f>
        <v>92</v>
      </c>
      <c r="T4" s="5">
        <f t="shared" ref="T4:T54" si="4">MIN(100,O4*20)</f>
        <v>100</v>
      </c>
      <c r="U4" s="5">
        <f t="shared" ref="U4:U54" si="5">Q4*100/P4</f>
        <v>100</v>
      </c>
      <c r="V4" s="5">
        <f t="shared" ref="V4:V54" si="6">S4*100/R4</f>
        <v>100</v>
      </c>
      <c r="W4" s="46">
        <f t="shared" ref="W4:W54" si="7">ROUND(T4*0.3+U4*0.4+V4*0.3,0)</f>
        <v>100</v>
      </c>
      <c r="X4" s="2">
        <f>SUM(Лист1!AZ3:BD3)</f>
        <v>4</v>
      </c>
      <c r="Y4" s="2">
        <f>SUM(Лист1!BE3:BJ3)</f>
        <v>2</v>
      </c>
      <c r="Z4" s="37">
        <f>Лист2!K2</f>
        <v>52</v>
      </c>
      <c r="AA4" s="37">
        <f>Лист2!L2</f>
        <v>50</v>
      </c>
      <c r="AB4" s="6">
        <f t="shared" ref="AB4:AB54" si="8">MIN(X4*20,100)</f>
        <v>80</v>
      </c>
      <c r="AC4" s="6">
        <f t="shared" ref="AC4:AC54" si="9">MIN(Y4*20,100)</f>
        <v>40</v>
      </c>
      <c r="AD4" s="7">
        <f t="shared" ref="AD4:AD54" si="10">AA4*100/Z4</f>
        <v>96.15384615384616</v>
      </c>
      <c r="AE4" s="46">
        <f t="shared" ref="AE4:AE54" si="11">ROUND((0.3*AB4+0.4*AC4+0.3*AD4),0)</f>
        <v>69</v>
      </c>
      <c r="AF4" s="38">
        <f>Лист2!M2</f>
        <v>92</v>
      </c>
      <c r="AG4" s="38">
        <f>Лист2!N2</f>
        <v>88</v>
      </c>
      <c r="AH4" s="38">
        <f>Лист2!O2</f>
        <v>92</v>
      </c>
      <c r="AI4" s="38">
        <f>Лист2!P2</f>
        <v>78</v>
      </c>
      <c r="AJ4" s="38">
        <f>Лист2!Q2</f>
        <v>14</v>
      </c>
      <c r="AK4" s="38">
        <f>Лист2!R2</f>
        <v>12</v>
      </c>
      <c r="AL4" s="7">
        <f t="shared" ref="AL4:AL54" si="12">AG4*100/AF4</f>
        <v>95.652173913043484</v>
      </c>
      <c r="AM4" s="7">
        <f t="shared" ref="AM4:AM54" si="13">AI4*100/AH4</f>
        <v>84.782608695652172</v>
      </c>
      <c r="AN4" s="7">
        <f t="shared" ref="AN4:AN54" si="14">AK4*100/AJ4</f>
        <v>85.714285714285708</v>
      </c>
      <c r="AO4" s="46">
        <f t="shared" ref="AO4:AO54" si="15">ROUND((0.4*AL4+0.4*AM4+0.2*AN4),0)</f>
        <v>89</v>
      </c>
      <c r="AP4" s="38">
        <f>Лист2!S2</f>
        <v>92</v>
      </c>
      <c r="AQ4" s="38">
        <f>Лист2!T2</f>
        <v>92</v>
      </c>
      <c r="AR4" s="38">
        <f>Лист2!U2</f>
        <v>92</v>
      </c>
      <c r="AS4" s="38">
        <f>Лист2!V2</f>
        <v>80</v>
      </c>
      <c r="AT4" s="38">
        <f>Лист2!W2</f>
        <v>92</v>
      </c>
      <c r="AU4" s="38">
        <f>Лист2!X2</f>
        <v>90</v>
      </c>
      <c r="AV4" s="7">
        <f t="shared" ref="AV4:AV54" si="16">AQ4*100/AP4</f>
        <v>100</v>
      </c>
      <c r="AW4" s="7">
        <f t="shared" ref="AW4:AW54" si="17">AS4*100/AR4</f>
        <v>86.956521739130437</v>
      </c>
      <c r="AX4" s="7">
        <f t="shared" ref="AX4:AX54" si="18">AU4*100/AT4</f>
        <v>97.826086956521735</v>
      </c>
      <c r="AY4" s="46">
        <f t="shared" ref="AY4:AY54" si="19">ROUND((0.3*AV4+0.2*AW4+0.5*AX4),0)</f>
        <v>96</v>
      </c>
      <c r="AZ4" s="47">
        <f t="shared" ref="AZ4:AZ54" si="20">(N4+W4+AE4+AO4+AY4)/5</f>
        <v>90.13333333333334</v>
      </c>
    </row>
    <row r="5" spans="1:52" x14ac:dyDescent="0.25">
      <c r="A5">
        <f>Лист1!C4</f>
        <v>2</v>
      </c>
      <c r="B5" t="str">
        <f>Лист1!B4</f>
        <v>ГБУСОН РО «Заветинский дом-интернат для престарелых и инвалидов»</v>
      </c>
      <c r="C5" s="36">
        <f>Лист2!B3</f>
        <v>36</v>
      </c>
      <c r="D5">
        <f>SUM(Лист1!D4:R4)</f>
        <v>15</v>
      </c>
      <c r="E5" s="43">
        <f>SUM(Лист1!S4:AL4)</f>
        <v>20</v>
      </c>
      <c r="F5" s="3">
        <f>SUM(Лист1!AM4:AR4)</f>
        <v>6</v>
      </c>
      <c r="G5" s="38">
        <f>Лист2!C3</f>
        <v>32</v>
      </c>
      <c r="H5" s="38">
        <f>Лист2!D3</f>
        <v>32</v>
      </c>
      <c r="I5" s="38">
        <f>Лист2!E3</f>
        <v>22</v>
      </c>
      <c r="J5" s="38">
        <f>Лист2!F3</f>
        <v>22</v>
      </c>
      <c r="K5" s="44">
        <f t="shared" si="0"/>
        <v>100</v>
      </c>
      <c r="L5" s="4">
        <f t="shared" si="1"/>
        <v>100</v>
      </c>
      <c r="M5" s="42">
        <f t="shared" si="2"/>
        <v>100</v>
      </c>
      <c r="N5" s="46">
        <f t="shared" si="3"/>
        <v>100</v>
      </c>
      <c r="O5" s="45">
        <f>SUM(Лист1!AS4:AY4)</f>
        <v>7</v>
      </c>
      <c r="P5" s="38">
        <f>Лист2!G3</f>
        <v>36</v>
      </c>
      <c r="Q5" s="38">
        <f>Лист2!H3</f>
        <v>36</v>
      </c>
      <c r="R5" s="38">
        <f>Лист2!I3</f>
        <v>36</v>
      </c>
      <c r="S5" s="38">
        <f>Лист2!J3</f>
        <v>36</v>
      </c>
      <c r="T5" s="5">
        <f t="shared" si="4"/>
        <v>100</v>
      </c>
      <c r="U5" s="5">
        <f t="shared" si="5"/>
        <v>100</v>
      </c>
      <c r="V5" s="5">
        <f t="shared" si="6"/>
        <v>100</v>
      </c>
      <c r="W5" s="46">
        <f t="shared" si="7"/>
        <v>100</v>
      </c>
      <c r="X5" s="2">
        <f>SUM(Лист1!AZ4:BD4)</f>
        <v>3</v>
      </c>
      <c r="Y5" s="2">
        <f>SUM(Лист1!BE4:BJ4)</f>
        <v>2</v>
      </c>
      <c r="Z5" s="37">
        <f>Лист2!K3</f>
        <v>12</v>
      </c>
      <c r="AA5" s="37">
        <f>Лист2!L3</f>
        <v>8</v>
      </c>
      <c r="AB5" s="6">
        <f t="shared" si="8"/>
        <v>60</v>
      </c>
      <c r="AC5" s="6">
        <f t="shared" si="9"/>
        <v>40</v>
      </c>
      <c r="AD5" s="7">
        <f t="shared" si="10"/>
        <v>66.666666666666671</v>
      </c>
      <c r="AE5" s="46">
        <f t="shared" si="11"/>
        <v>54</v>
      </c>
      <c r="AF5" s="38">
        <f>Лист2!M3</f>
        <v>36</v>
      </c>
      <c r="AG5" s="38">
        <f>Лист2!N3</f>
        <v>36</v>
      </c>
      <c r="AH5" s="38">
        <f>Лист2!O3</f>
        <v>36</v>
      </c>
      <c r="AI5" s="38">
        <f>Лист2!P3</f>
        <v>36</v>
      </c>
      <c r="AJ5" s="38">
        <f>Лист2!Q3</f>
        <v>24</v>
      </c>
      <c r="AK5" s="38">
        <f>Лист2!R3</f>
        <v>24</v>
      </c>
      <c r="AL5" s="7">
        <f t="shared" si="12"/>
        <v>100</v>
      </c>
      <c r="AM5" s="7">
        <f t="shared" si="13"/>
        <v>100</v>
      </c>
      <c r="AN5" s="7">
        <f t="shared" si="14"/>
        <v>100</v>
      </c>
      <c r="AO5" s="46">
        <f t="shared" si="15"/>
        <v>100</v>
      </c>
      <c r="AP5" s="38">
        <f>Лист2!S3</f>
        <v>36</v>
      </c>
      <c r="AQ5" s="38">
        <f>Лист2!T3</f>
        <v>36</v>
      </c>
      <c r="AR5" s="38">
        <f>Лист2!U3</f>
        <v>36</v>
      </c>
      <c r="AS5" s="38">
        <f>Лист2!V3</f>
        <v>36</v>
      </c>
      <c r="AT5" s="38">
        <f>Лист2!W3</f>
        <v>36</v>
      </c>
      <c r="AU5" s="38">
        <f>Лист2!X3</f>
        <v>36</v>
      </c>
      <c r="AV5" s="7">
        <f t="shared" si="16"/>
        <v>100</v>
      </c>
      <c r="AW5" s="7">
        <f t="shared" si="17"/>
        <v>100</v>
      </c>
      <c r="AX5" s="7">
        <f t="shared" si="18"/>
        <v>100</v>
      </c>
      <c r="AY5" s="46">
        <f t="shared" si="19"/>
        <v>100</v>
      </c>
      <c r="AZ5" s="47">
        <f t="shared" si="20"/>
        <v>90.8</v>
      </c>
    </row>
    <row r="6" spans="1:52" x14ac:dyDescent="0.25">
      <c r="A6">
        <f>Лист1!C5</f>
        <v>3</v>
      </c>
      <c r="B6" t="str">
        <f>Лист1!B5</f>
        <v>ГБУСОН РО «Миллеровский дом-интернат для престарелых и инвалидов»</v>
      </c>
      <c r="C6" s="36">
        <f>Лист2!B4</f>
        <v>10</v>
      </c>
      <c r="D6">
        <f>SUM(Лист1!D5:R5)</f>
        <v>12</v>
      </c>
      <c r="E6" s="43">
        <f>SUM(Лист1!S5:AL5)</f>
        <v>16</v>
      </c>
      <c r="F6" s="3">
        <f>SUM(Лист1!AM5:AR5)</f>
        <v>4</v>
      </c>
      <c r="G6" s="38">
        <f>Лист2!C4</f>
        <v>10</v>
      </c>
      <c r="H6" s="38">
        <f>Лист2!D4</f>
        <v>10</v>
      </c>
      <c r="I6" s="38">
        <f>Лист2!E4</f>
        <v>10</v>
      </c>
      <c r="J6" s="38">
        <f>Лист2!F4</f>
        <v>10</v>
      </c>
      <c r="K6" s="44">
        <f t="shared" si="0"/>
        <v>80</v>
      </c>
      <c r="L6" s="4">
        <f t="shared" si="1"/>
        <v>100</v>
      </c>
      <c r="M6" s="42">
        <f t="shared" si="2"/>
        <v>100</v>
      </c>
      <c r="N6" s="46">
        <f t="shared" si="3"/>
        <v>94</v>
      </c>
      <c r="O6" s="45">
        <f>SUM(Лист1!AS5:AY5)</f>
        <v>7</v>
      </c>
      <c r="P6" s="38">
        <f>Лист2!G4</f>
        <v>10</v>
      </c>
      <c r="Q6" s="38">
        <f>Лист2!H4</f>
        <v>10</v>
      </c>
      <c r="R6" s="38">
        <f>Лист2!I4</f>
        <v>10</v>
      </c>
      <c r="S6" s="38">
        <f>Лист2!J4</f>
        <v>10</v>
      </c>
      <c r="T6" s="5">
        <f t="shared" si="4"/>
        <v>100</v>
      </c>
      <c r="U6" s="5">
        <f t="shared" si="5"/>
        <v>100</v>
      </c>
      <c r="V6" s="5">
        <f t="shared" si="6"/>
        <v>100</v>
      </c>
      <c r="W6" s="46">
        <f t="shared" si="7"/>
        <v>100</v>
      </c>
      <c r="X6" s="2">
        <f>SUM(Лист1!AZ5:BD5)</f>
        <v>3</v>
      </c>
      <c r="Y6" s="2">
        <f>SUM(Лист1!BE5:BJ5)</f>
        <v>1</v>
      </c>
      <c r="Z6" s="37">
        <f>Лист2!K4</f>
        <v>2</v>
      </c>
      <c r="AA6" s="37">
        <f>Лист2!L4</f>
        <v>2</v>
      </c>
      <c r="AB6" s="6">
        <f t="shared" si="8"/>
        <v>60</v>
      </c>
      <c r="AC6" s="6">
        <f t="shared" si="9"/>
        <v>20</v>
      </c>
      <c r="AD6" s="7">
        <f t="shared" si="10"/>
        <v>100</v>
      </c>
      <c r="AE6" s="46">
        <f t="shared" si="11"/>
        <v>56</v>
      </c>
      <c r="AF6" s="38">
        <f>Лист2!M4</f>
        <v>10</v>
      </c>
      <c r="AG6" s="38">
        <f>Лист2!N4</f>
        <v>10</v>
      </c>
      <c r="AH6" s="38">
        <f>Лист2!O4</f>
        <v>10</v>
      </c>
      <c r="AI6" s="38">
        <f>Лист2!P4</f>
        <v>10</v>
      </c>
      <c r="AJ6" s="38">
        <f>Лист2!Q4</f>
        <v>10</v>
      </c>
      <c r="AK6" s="38">
        <f>Лист2!R4</f>
        <v>10</v>
      </c>
      <c r="AL6" s="7">
        <f t="shared" si="12"/>
        <v>100</v>
      </c>
      <c r="AM6" s="7">
        <f t="shared" si="13"/>
        <v>100</v>
      </c>
      <c r="AN6" s="7">
        <f t="shared" si="14"/>
        <v>100</v>
      </c>
      <c r="AO6" s="46">
        <f t="shared" si="15"/>
        <v>100</v>
      </c>
      <c r="AP6" s="38">
        <f>Лист2!S4</f>
        <v>10</v>
      </c>
      <c r="AQ6" s="38">
        <f>Лист2!T4</f>
        <v>10</v>
      </c>
      <c r="AR6" s="38">
        <f>Лист2!U4</f>
        <v>10</v>
      </c>
      <c r="AS6" s="38">
        <f>Лист2!V4</f>
        <v>10</v>
      </c>
      <c r="AT6" s="38">
        <f>Лист2!W4</f>
        <v>10</v>
      </c>
      <c r="AU6" s="38">
        <f>Лист2!X4</f>
        <v>10</v>
      </c>
      <c r="AV6" s="7">
        <f t="shared" si="16"/>
        <v>100</v>
      </c>
      <c r="AW6" s="7">
        <f t="shared" si="17"/>
        <v>100</v>
      </c>
      <c r="AX6" s="7">
        <f t="shared" si="18"/>
        <v>100</v>
      </c>
      <c r="AY6" s="46">
        <f t="shared" si="19"/>
        <v>100</v>
      </c>
      <c r="AZ6" s="47">
        <f t="shared" si="20"/>
        <v>90</v>
      </c>
    </row>
    <row r="7" spans="1:52" x14ac:dyDescent="0.25">
      <c r="A7">
        <f>Лист1!C6</f>
        <v>4</v>
      </c>
      <c r="B7" t="str">
        <f>Лист1!B6</f>
        <v>ГБУСОН РО «Новочеркасский дом-интернат для престарелых и инвалидов»</v>
      </c>
      <c r="C7" s="36">
        <f>Лист2!B5</f>
        <v>522</v>
      </c>
      <c r="D7">
        <f>SUM(Лист1!D6:R6)</f>
        <v>15</v>
      </c>
      <c r="E7" s="43">
        <f>SUM(Лист1!S6:AL6)</f>
        <v>20</v>
      </c>
      <c r="F7" s="3">
        <f>SUM(Лист1!AM6:AR6)</f>
        <v>6</v>
      </c>
      <c r="G7" s="38">
        <f>Лист2!C5</f>
        <v>492</v>
      </c>
      <c r="H7" s="38">
        <f>Лист2!D5</f>
        <v>492</v>
      </c>
      <c r="I7" s="38">
        <f>Лист2!E5</f>
        <v>186</v>
      </c>
      <c r="J7" s="38">
        <f>Лист2!F5</f>
        <v>184</v>
      </c>
      <c r="K7" s="44">
        <f t="shared" si="0"/>
        <v>100</v>
      </c>
      <c r="L7" s="4">
        <f t="shared" si="1"/>
        <v>100</v>
      </c>
      <c r="M7" s="42">
        <f t="shared" si="2"/>
        <v>99.462365591397855</v>
      </c>
      <c r="N7" s="46">
        <f t="shared" si="3"/>
        <v>99.784946236559136</v>
      </c>
      <c r="O7" s="45">
        <f>SUM(Лист1!AS6:AY6)</f>
        <v>7</v>
      </c>
      <c r="P7" s="38">
        <f>Лист2!G5</f>
        <v>522</v>
      </c>
      <c r="Q7" s="38">
        <f>Лист2!H5</f>
        <v>522</v>
      </c>
      <c r="R7" s="38">
        <f>Лист2!I5</f>
        <v>522</v>
      </c>
      <c r="S7" s="38">
        <f>Лист2!J5</f>
        <v>522</v>
      </c>
      <c r="T7" s="5">
        <f t="shared" si="4"/>
        <v>100</v>
      </c>
      <c r="U7" s="5">
        <f t="shared" si="5"/>
        <v>100</v>
      </c>
      <c r="V7" s="5">
        <f t="shared" si="6"/>
        <v>100</v>
      </c>
      <c r="W7" s="46">
        <f t="shared" si="7"/>
        <v>100</v>
      </c>
      <c r="X7" s="2">
        <f>SUM(Лист1!AZ6:BD6)</f>
        <v>5</v>
      </c>
      <c r="Y7" s="2">
        <f>SUM(Лист1!BE6:BJ6)</f>
        <v>3</v>
      </c>
      <c r="Z7" s="37">
        <f>Лист2!K5</f>
        <v>318</v>
      </c>
      <c r="AA7" s="37">
        <f>Лист2!L5</f>
        <v>318</v>
      </c>
      <c r="AB7" s="6">
        <f t="shared" si="8"/>
        <v>100</v>
      </c>
      <c r="AC7" s="6">
        <f t="shared" si="9"/>
        <v>60</v>
      </c>
      <c r="AD7" s="7">
        <f t="shared" si="10"/>
        <v>100</v>
      </c>
      <c r="AE7" s="46">
        <f t="shared" si="11"/>
        <v>84</v>
      </c>
      <c r="AF7" s="38">
        <f>Лист2!M5</f>
        <v>522</v>
      </c>
      <c r="AG7" s="38">
        <f>Лист2!N5</f>
        <v>520</v>
      </c>
      <c r="AH7" s="38">
        <f>Лист2!O5</f>
        <v>522</v>
      </c>
      <c r="AI7" s="38">
        <f>Лист2!P5</f>
        <v>522</v>
      </c>
      <c r="AJ7" s="38">
        <f>Лист2!Q5</f>
        <v>178</v>
      </c>
      <c r="AK7" s="38">
        <f>Лист2!R5</f>
        <v>178</v>
      </c>
      <c r="AL7" s="7">
        <f t="shared" si="12"/>
        <v>99.616858237547888</v>
      </c>
      <c r="AM7" s="7">
        <f t="shared" si="13"/>
        <v>100</v>
      </c>
      <c r="AN7" s="7">
        <f t="shared" si="14"/>
        <v>100</v>
      </c>
      <c r="AO7" s="46">
        <f t="shared" si="15"/>
        <v>100</v>
      </c>
      <c r="AP7" s="38">
        <f>Лист2!S5</f>
        <v>522</v>
      </c>
      <c r="AQ7" s="38">
        <f>Лист2!T5</f>
        <v>518</v>
      </c>
      <c r="AR7" s="38">
        <f>Лист2!U5</f>
        <v>522</v>
      </c>
      <c r="AS7" s="38">
        <f>Лист2!V5</f>
        <v>522</v>
      </c>
      <c r="AT7" s="38">
        <f>Лист2!W5</f>
        <v>522</v>
      </c>
      <c r="AU7" s="38">
        <f>Лист2!X5</f>
        <v>510</v>
      </c>
      <c r="AV7" s="7">
        <f t="shared" si="16"/>
        <v>99.23371647509579</v>
      </c>
      <c r="AW7" s="7">
        <f t="shared" si="17"/>
        <v>100</v>
      </c>
      <c r="AX7" s="7">
        <f t="shared" si="18"/>
        <v>97.701149425287355</v>
      </c>
      <c r="AY7" s="46">
        <f t="shared" si="19"/>
        <v>99</v>
      </c>
      <c r="AZ7" s="47">
        <f t="shared" si="20"/>
        <v>96.556989247311819</v>
      </c>
    </row>
    <row r="8" spans="1:52" x14ac:dyDescent="0.25">
      <c r="A8">
        <f>Лист1!C7</f>
        <v>5</v>
      </c>
      <c r="B8" t="str">
        <f>Лист1!B7</f>
        <v>ГБУСОН РО «Новоегорлыкский дом-интернат для престарелых и инвалидов»</v>
      </c>
      <c r="C8" s="36">
        <f>Лист2!B6</f>
        <v>72</v>
      </c>
      <c r="D8">
        <f>SUM(Лист1!D7:R7)</f>
        <v>15</v>
      </c>
      <c r="E8" s="43">
        <f>SUM(Лист1!S7:AL7)</f>
        <v>20</v>
      </c>
      <c r="F8" s="3">
        <f>SUM(Лист1!AM7:AR7)</f>
        <v>5</v>
      </c>
      <c r="G8" s="38">
        <f>Лист2!C6</f>
        <v>18</v>
      </c>
      <c r="H8" s="38">
        <f>Лист2!D6</f>
        <v>18</v>
      </c>
      <c r="I8" s="38">
        <f>Лист2!E6</f>
        <v>18</v>
      </c>
      <c r="J8" s="38">
        <f>Лист2!F6</f>
        <v>18</v>
      </c>
      <c r="K8" s="44">
        <f t="shared" si="0"/>
        <v>100</v>
      </c>
      <c r="L8" s="4">
        <f t="shared" si="1"/>
        <v>100</v>
      </c>
      <c r="M8" s="42">
        <f t="shared" si="2"/>
        <v>100</v>
      </c>
      <c r="N8" s="46">
        <f t="shared" si="3"/>
        <v>100</v>
      </c>
      <c r="O8" s="45">
        <f>SUM(Лист1!AS7:AY7)</f>
        <v>7</v>
      </c>
      <c r="P8" s="38">
        <f>Лист2!G6</f>
        <v>72</v>
      </c>
      <c r="Q8" s="38">
        <f>Лист2!H6</f>
        <v>72</v>
      </c>
      <c r="R8" s="38">
        <f>Лист2!I6</f>
        <v>72</v>
      </c>
      <c r="S8" s="38">
        <f>Лист2!J6</f>
        <v>72</v>
      </c>
      <c r="T8" s="5">
        <f t="shared" si="4"/>
        <v>100</v>
      </c>
      <c r="U8" s="5">
        <f t="shared" si="5"/>
        <v>100</v>
      </c>
      <c r="V8" s="5">
        <f t="shared" si="6"/>
        <v>100</v>
      </c>
      <c r="W8" s="46">
        <f t="shared" si="7"/>
        <v>100</v>
      </c>
      <c r="X8" s="2">
        <f>SUM(Лист1!AZ7:BD7)</f>
        <v>4</v>
      </c>
      <c r="Y8" s="2">
        <f>SUM(Лист1!BE7:BJ7)</f>
        <v>2</v>
      </c>
      <c r="Z8" s="37">
        <f>Лист2!K6</f>
        <v>40</v>
      </c>
      <c r="AA8" s="37">
        <f>Лист2!L6</f>
        <v>40</v>
      </c>
      <c r="AB8" s="6">
        <f t="shared" si="8"/>
        <v>80</v>
      </c>
      <c r="AC8" s="6">
        <f t="shared" si="9"/>
        <v>40</v>
      </c>
      <c r="AD8" s="7">
        <f t="shared" si="10"/>
        <v>100</v>
      </c>
      <c r="AE8" s="46">
        <f t="shared" si="11"/>
        <v>70</v>
      </c>
      <c r="AF8" s="38">
        <f>Лист2!M6</f>
        <v>72</v>
      </c>
      <c r="AG8" s="38">
        <f>Лист2!N6</f>
        <v>72</v>
      </c>
      <c r="AH8" s="38">
        <f>Лист2!O6</f>
        <v>72</v>
      </c>
      <c r="AI8" s="38">
        <f>Лист2!P6</f>
        <v>72</v>
      </c>
      <c r="AJ8" s="38">
        <f>Лист2!Q6</f>
        <v>12</v>
      </c>
      <c r="AK8" s="38">
        <f>Лист2!R6</f>
        <v>12</v>
      </c>
      <c r="AL8" s="7">
        <f t="shared" si="12"/>
        <v>100</v>
      </c>
      <c r="AM8" s="7">
        <f t="shared" si="13"/>
        <v>100</v>
      </c>
      <c r="AN8" s="7">
        <f t="shared" si="14"/>
        <v>100</v>
      </c>
      <c r="AO8" s="46">
        <f t="shared" si="15"/>
        <v>100</v>
      </c>
      <c r="AP8" s="38">
        <f>Лист2!S6</f>
        <v>72</v>
      </c>
      <c r="AQ8" s="38">
        <f>Лист2!T6</f>
        <v>72</v>
      </c>
      <c r="AR8" s="38">
        <f>Лист2!U6</f>
        <v>72</v>
      </c>
      <c r="AS8" s="38">
        <f>Лист2!V6</f>
        <v>72</v>
      </c>
      <c r="AT8" s="38">
        <f>Лист2!W6</f>
        <v>72</v>
      </c>
      <c r="AU8" s="38">
        <f>Лист2!X6</f>
        <v>72</v>
      </c>
      <c r="AV8" s="7">
        <f t="shared" si="16"/>
        <v>100</v>
      </c>
      <c r="AW8" s="7">
        <f t="shared" si="17"/>
        <v>100</v>
      </c>
      <c r="AX8" s="7">
        <f t="shared" si="18"/>
        <v>100</v>
      </c>
      <c r="AY8" s="46">
        <f t="shared" si="19"/>
        <v>100</v>
      </c>
      <c r="AZ8" s="47">
        <f t="shared" si="20"/>
        <v>94</v>
      </c>
    </row>
    <row r="9" spans="1:52" x14ac:dyDescent="0.25">
      <c r="A9">
        <f>Лист1!C8</f>
        <v>6</v>
      </c>
      <c r="B9" t="str">
        <f>Лист1!B8</f>
        <v>ГБУСОН РО «Ростовский дом-интернат № 2 для престарелых и инвалидов»</v>
      </c>
      <c r="C9" s="36">
        <f>Лист2!B7</f>
        <v>406</v>
      </c>
      <c r="D9">
        <f>SUM(Лист1!D8:R8)</f>
        <v>15</v>
      </c>
      <c r="E9" s="43">
        <f>SUM(Лист1!S8:AL8)</f>
        <v>20</v>
      </c>
      <c r="F9" s="3">
        <f>SUM(Лист1!AM8:AR8)</f>
        <v>5</v>
      </c>
      <c r="G9" s="38">
        <f>Лист2!C7</f>
        <v>372</v>
      </c>
      <c r="H9" s="38">
        <f>Лист2!D7</f>
        <v>370</v>
      </c>
      <c r="I9" s="38">
        <f>Лист2!E7</f>
        <v>34</v>
      </c>
      <c r="J9" s="38">
        <f>Лист2!F7</f>
        <v>26</v>
      </c>
      <c r="K9" s="44">
        <f t="shared" si="0"/>
        <v>100</v>
      </c>
      <c r="L9" s="4">
        <f t="shared" si="1"/>
        <v>100</v>
      </c>
      <c r="M9" s="42">
        <f t="shared" si="2"/>
        <v>87.966476913345986</v>
      </c>
      <c r="N9" s="46">
        <f t="shared" si="3"/>
        <v>95.186590765338394</v>
      </c>
      <c r="O9" s="45">
        <f>SUM(Лист1!AS8:AY8)</f>
        <v>7</v>
      </c>
      <c r="P9" s="38">
        <f>Лист2!G7</f>
        <v>406</v>
      </c>
      <c r="Q9" s="38">
        <f>Лист2!H7</f>
        <v>404</v>
      </c>
      <c r="R9" s="38">
        <f>Лист2!I7</f>
        <v>406</v>
      </c>
      <c r="S9" s="38">
        <f>Лист2!J7</f>
        <v>406</v>
      </c>
      <c r="T9" s="5">
        <f t="shared" si="4"/>
        <v>100</v>
      </c>
      <c r="U9" s="5">
        <f t="shared" si="5"/>
        <v>99.50738916256158</v>
      </c>
      <c r="V9" s="5">
        <f t="shared" si="6"/>
        <v>100</v>
      </c>
      <c r="W9" s="46">
        <f t="shared" si="7"/>
        <v>100</v>
      </c>
      <c r="X9" s="2">
        <f>SUM(Лист1!AZ8:BD8)</f>
        <v>5</v>
      </c>
      <c r="Y9" s="2">
        <f>SUM(Лист1!BE8:BJ8)</f>
        <v>4</v>
      </c>
      <c r="Z9" s="37">
        <f>Лист2!K7</f>
        <v>108</v>
      </c>
      <c r="AA9" s="37">
        <f>Лист2!L7</f>
        <v>104</v>
      </c>
      <c r="AB9" s="6">
        <f t="shared" si="8"/>
        <v>100</v>
      </c>
      <c r="AC9" s="6">
        <f t="shared" si="9"/>
        <v>80</v>
      </c>
      <c r="AD9" s="7">
        <f t="shared" si="10"/>
        <v>96.296296296296291</v>
      </c>
      <c r="AE9" s="46">
        <f t="shared" si="11"/>
        <v>91</v>
      </c>
      <c r="AF9" s="38">
        <f>Лист2!M7</f>
        <v>406</v>
      </c>
      <c r="AG9" s="38">
        <f>Лист2!N7</f>
        <v>388</v>
      </c>
      <c r="AH9" s="38">
        <f>Лист2!O7</f>
        <v>406</v>
      </c>
      <c r="AI9" s="38">
        <f>Лист2!P7</f>
        <v>402</v>
      </c>
      <c r="AJ9" s="38">
        <f>Лист2!Q7</f>
        <v>88</v>
      </c>
      <c r="AK9" s="38">
        <f>Лист2!R7</f>
        <v>80</v>
      </c>
      <c r="AL9" s="7">
        <f t="shared" si="12"/>
        <v>95.566502463054192</v>
      </c>
      <c r="AM9" s="7">
        <f t="shared" si="13"/>
        <v>99.014778325123146</v>
      </c>
      <c r="AN9" s="7">
        <f t="shared" si="14"/>
        <v>90.909090909090907</v>
      </c>
      <c r="AO9" s="46">
        <f t="shared" si="15"/>
        <v>96</v>
      </c>
      <c r="AP9" s="38">
        <f>Лист2!S7</f>
        <v>406</v>
      </c>
      <c r="AQ9" s="38">
        <f>Лист2!T7</f>
        <v>404</v>
      </c>
      <c r="AR9" s="38">
        <f>Лист2!U7</f>
        <v>406</v>
      </c>
      <c r="AS9" s="38">
        <f>Лист2!V7</f>
        <v>404</v>
      </c>
      <c r="AT9" s="38">
        <f>Лист2!W7</f>
        <v>406</v>
      </c>
      <c r="AU9" s="38">
        <f>Лист2!X7</f>
        <v>406</v>
      </c>
      <c r="AV9" s="7">
        <f t="shared" si="16"/>
        <v>99.50738916256158</v>
      </c>
      <c r="AW9" s="7">
        <f t="shared" si="17"/>
        <v>99.50738916256158</v>
      </c>
      <c r="AX9" s="7">
        <f t="shared" si="18"/>
        <v>100</v>
      </c>
      <c r="AY9" s="46">
        <f t="shared" si="19"/>
        <v>100</v>
      </c>
      <c r="AZ9" s="47">
        <f t="shared" si="20"/>
        <v>96.437318153067679</v>
      </c>
    </row>
    <row r="10" spans="1:52" x14ac:dyDescent="0.25">
      <c r="A10">
        <f>Лист1!C9</f>
        <v>7</v>
      </c>
      <c r="B10" t="str">
        <f>Лист1!B9</f>
        <v>ГБУСОН РО «Романовский специальный дом-интернат для престарелых и инвалидов»</v>
      </c>
      <c r="C10" s="36">
        <f>Лист2!B8</f>
        <v>86</v>
      </c>
      <c r="D10">
        <f>SUM(Лист1!D9:R9)</f>
        <v>15</v>
      </c>
      <c r="E10" s="43">
        <f>SUM(Лист1!S9:AL9)</f>
        <v>20</v>
      </c>
      <c r="F10" s="3">
        <f>SUM(Лист1!AM9:AR9)</f>
        <v>6</v>
      </c>
      <c r="G10" s="38">
        <f>Лист2!C8</f>
        <v>60</v>
      </c>
      <c r="H10" s="38">
        <f>Лист2!D8</f>
        <v>50</v>
      </c>
      <c r="I10" s="38">
        <f>Лист2!E8</f>
        <v>34</v>
      </c>
      <c r="J10" s="38">
        <f>Лист2!F8</f>
        <v>34</v>
      </c>
      <c r="K10" s="44">
        <f t="shared" si="0"/>
        <v>100</v>
      </c>
      <c r="L10" s="4">
        <f t="shared" si="1"/>
        <v>100</v>
      </c>
      <c r="M10" s="42">
        <f t="shared" si="2"/>
        <v>91.666666666666671</v>
      </c>
      <c r="N10" s="46">
        <f t="shared" si="3"/>
        <v>96.666666666666671</v>
      </c>
      <c r="O10" s="45">
        <f>SUM(Лист1!AS9:AY9)</f>
        <v>7</v>
      </c>
      <c r="P10" s="38">
        <f>Лист2!G8</f>
        <v>86</v>
      </c>
      <c r="Q10" s="38">
        <f>Лист2!H8</f>
        <v>76</v>
      </c>
      <c r="R10" s="38">
        <f>Лист2!I8</f>
        <v>86</v>
      </c>
      <c r="S10" s="38">
        <f>Лист2!J8</f>
        <v>82</v>
      </c>
      <c r="T10" s="5">
        <f t="shared" si="4"/>
        <v>100</v>
      </c>
      <c r="U10" s="5">
        <f t="shared" si="5"/>
        <v>88.372093023255815</v>
      </c>
      <c r="V10" s="5">
        <f t="shared" si="6"/>
        <v>95.348837209302332</v>
      </c>
      <c r="W10" s="46">
        <f t="shared" si="7"/>
        <v>94</v>
      </c>
      <c r="X10" s="2">
        <f>SUM(Лист1!AZ9:BD9)</f>
        <v>5</v>
      </c>
      <c r="Y10" s="2">
        <f>SUM(Лист1!BE9:BJ9)</f>
        <v>1</v>
      </c>
      <c r="Z10" s="37">
        <f>Лист2!K8</f>
        <v>78</v>
      </c>
      <c r="AA10" s="37">
        <f>Лист2!L8</f>
        <v>72</v>
      </c>
      <c r="AB10" s="6">
        <f t="shared" si="8"/>
        <v>100</v>
      </c>
      <c r="AC10" s="6">
        <f t="shared" si="9"/>
        <v>20</v>
      </c>
      <c r="AD10" s="7">
        <f t="shared" si="10"/>
        <v>92.307692307692307</v>
      </c>
      <c r="AE10" s="46">
        <f t="shared" si="11"/>
        <v>66</v>
      </c>
      <c r="AF10" s="38">
        <f>Лист2!M8</f>
        <v>86</v>
      </c>
      <c r="AG10" s="38">
        <f>Лист2!N8</f>
        <v>82</v>
      </c>
      <c r="AH10" s="38">
        <f>Лист2!O8</f>
        <v>86</v>
      </c>
      <c r="AI10" s="38">
        <f>Лист2!P8</f>
        <v>84</v>
      </c>
      <c r="AJ10" s="38">
        <f>Лист2!Q8</f>
        <v>78</v>
      </c>
      <c r="AK10" s="38">
        <f>Лист2!R8</f>
        <v>76</v>
      </c>
      <c r="AL10" s="7">
        <f t="shared" si="12"/>
        <v>95.348837209302332</v>
      </c>
      <c r="AM10" s="7">
        <f t="shared" si="13"/>
        <v>97.674418604651166</v>
      </c>
      <c r="AN10" s="7">
        <f t="shared" si="14"/>
        <v>97.435897435897431</v>
      </c>
      <c r="AO10" s="46">
        <f t="shared" si="15"/>
        <v>97</v>
      </c>
      <c r="AP10" s="38">
        <f>Лист2!S8</f>
        <v>86</v>
      </c>
      <c r="AQ10" s="38">
        <f>Лист2!T8</f>
        <v>80</v>
      </c>
      <c r="AR10" s="38">
        <f>Лист2!U8</f>
        <v>86</v>
      </c>
      <c r="AS10" s="38">
        <f>Лист2!V8</f>
        <v>84</v>
      </c>
      <c r="AT10" s="38">
        <f>Лист2!W8</f>
        <v>86</v>
      </c>
      <c r="AU10" s="38">
        <f>Лист2!X8</f>
        <v>84</v>
      </c>
      <c r="AV10" s="7">
        <f t="shared" si="16"/>
        <v>93.023255813953483</v>
      </c>
      <c r="AW10" s="7">
        <f t="shared" si="17"/>
        <v>97.674418604651166</v>
      </c>
      <c r="AX10" s="7">
        <f t="shared" si="18"/>
        <v>97.674418604651166</v>
      </c>
      <c r="AY10" s="46">
        <f t="shared" si="19"/>
        <v>96</v>
      </c>
      <c r="AZ10" s="47">
        <f t="shared" si="20"/>
        <v>89.933333333333337</v>
      </c>
    </row>
    <row r="11" spans="1:52" x14ac:dyDescent="0.25">
      <c r="A11">
        <f>Лист1!C10</f>
        <v>8</v>
      </c>
      <c r="B11" t="str">
        <f>Лист1!B10</f>
        <v>ГБУСОН РО «Таганрогский дом-интернат для престарелых и инвалидов № 2»</v>
      </c>
      <c r="C11" s="36">
        <f>Лист2!B9</f>
        <v>108</v>
      </c>
      <c r="D11">
        <f>SUM(Лист1!D10:R10)</f>
        <v>15</v>
      </c>
      <c r="E11" s="43">
        <f>SUM(Лист1!S10:AL10)</f>
        <v>20</v>
      </c>
      <c r="F11" s="3">
        <f>SUM(Лист1!AM10:AR10)</f>
        <v>6</v>
      </c>
      <c r="G11" s="38">
        <f>Лист2!C9</f>
        <v>108</v>
      </c>
      <c r="H11" s="38">
        <f>Лист2!D9</f>
        <v>108</v>
      </c>
      <c r="I11" s="38">
        <f>Лист2!E9</f>
        <v>106</v>
      </c>
      <c r="J11" s="38">
        <f>Лист2!F9</f>
        <v>106</v>
      </c>
      <c r="K11" s="44">
        <f t="shared" si="0"/>
        <v>100</v>
      </c>
      <c r="L11" s="4">
        <f t="shared" si="1"/>
        <v>100</v>
      </c>
      <c r="M11" s="42">
        <f t="shared" si="2"/>
        <v>100</v>
      </c>
      <c r="N11" s="46">
        <f t="shared" si="3"/>
        <v>100</v>
      </c>
      <c r="O11" s="45">
        <f>SUM(Лист1!AS10:AY10)</f>
        <v>7</v>
      </c>
      <c r="P11" s="38">
        <f>Лист2!G9</f>
        <v>108</v>
      </c>
      <c r="Q11" s="38">
        <f>Лист2!H9</f>
        <v>108</v>
      </c>
      <c r="R11" s="38">
        <f>Лист2!I9</f>
        <v>108</v>
      </c>
      <c r="S11" s="38">
        <f>Лист2!J9</f>
        <v>108</v>
      </c>
      <c r="T11" s="5">
        <f t="shared" si="4"/>
        <v>100</v>
      </c>
      <c r="U11" s="5">
        <f t="shared" si="5"/>
        <v>100</v>
      </c>
      <c r="V11" s="5">
        <f t="shared" si="6"/>
        <v>100</v>
      </c>
      <c r="W11" s="46">
        <f t="shared" si="7"/>
        <v>100</v>
      </c>
      <c r="X11" s="2">
        <f>SUM(Лист1!AZ10:BD10)</f>
        <v>5</v>
      </c>
      <c r="Y11" s="2">
        <f>SUM(Лист1!BE10:BJ10)</f>
        <v>6</v>
      </c>
      <c r="Z11" s="37">
        <f>Лист2!K9</f>
        <v>22</v>
      </c>
      <c r="AA11" s="37">
        <f>Лист2!L9</f>
        <v>22</v>
      </c>
      <c r="AB11" s="6">
        <f t="shared" si="8"/>
        <v>100</v>
      </c>
      <c r="AC11" s="6">
        <f t="shared" si="9"/>
        <v>100</v>
      </c>
      <c r="AD11" s="7">
        <f t="shared" si="10"/>
        <v>100</v>
      </c>
      <c r="AE11" s="46">
        <f t="shared" si="11"/>
        <v>100</v>
      </c>
      <c r="AF11" s="38">
        <f>Лист2!M9</f>
        <v>108</v>
      </c>
      <c r="AG11" s="38">
        <f>Лист2!N9</f>
        <v>108</v>
      </c>
      <c r="AH11" s="38">
        <f>Лист2!O9</f>
        <v>108</v>
      </c>
      <c r="AI11" s="38">
        <f>Лист2!P9</f>
        <v>108</v>
      </c>
      <c r="AJ11" s="38">
        <f>Лист2!Q9</f>
        <v>106</v>
      </c>
      <c r="AK11" s="38">
        <f>Лист2!R9</f>
        <v>106</v>
      </c>
      <c r="AL11" s="7">
        <f t="shared" si="12"/>
        <v>100</v>
      </c>
      <c r="AM11" s="7">
        <f t="shared" si="13"/>
        <v>100</v>
      </c>
      <c r="AN11" s="7">
        <f t="shared" si="14"/>
        <v>100</v>
      </c>
      <c r="AO11" s="46">
        <f t="shared" si="15"/>
        <v>100</v>
      </c>
      <c r="AP11" s="38">
        <f>Лист2!S9</f>
        <v>108</v>
      </c>
      <c r="AQ11" s="38">
        <f>Лист2!T9</f>
        <v>108</v>
      </c>
      <c r="AR11" s="38">
        <f>Лист2!U9</f>
        <v>108</v>
      </c>
      <c r="AS11" s="38">
        <f>Лист2!V9</f>
        <v>108</v>
      </c>
      <c r="AT11" s="38">
        <f>Лист2!W9</f>
        <v>108</v>
      </c>
      <c r="AU11" s="38">
        <f>Лист2!X9</f>
        <v>108</v>
      </c>
      <c r="AV11" s="7">
        <f t="shared" si="16"/>
        <v>100</v>
      </c>
      <c r="AW11" s="7">
        <f t="shared" si="17"/>
        <v>100</v>
      </c>
      <c r="AX11" s="7">
        <f t="shared" si="18"/>
        <v>100</v>
      </c>
      <c r="AY11" s="46">
        <f t="shared" si="19"/>
        <v>100</v>
      </c>
      <c r="AZ11" s="47">
        <f t="shared" si="20"/>
        <v>100</v>
      </c>
    </row>
    <row r="12" spans="1:52" x14ac:dyDescent="0.25">
      <c r="A12">
        <f>Лист1!C11</f>
        <v>9</v>
      </c>
      <c r="B12" t="str">
        <f>Лист1!B11</f>
        <v>ГБУСОН РО «Мартыновский дом-интернат для престарелых и инвалидов»</v>
      </c>
      <c r="C12" s="36">
        <f>Лист2!B10</f>
        <v>50</v>
      </c>
      <c r="D12">
        <f>SUM(Лист1!D11:R11)</f>
        <v>15</v>
      </c>
      <c r="E12" s="43">
        <f>SUM(Лист1!S11:AL11)</f>
        <v>20</v>
      </c>
      <c r="F12" s="3">
        <f>SUM(Лист1!AM11:AR11)</f>
        <v>4</v>
      </c>
      <c r="G12" s="38">
        <f>Лист2!C10</f>
        <v>50</v>
      </c>
      <c r="H12" s="38">
        <f>Лист2!D10</f>
        <v>50</v>
      </c>
      <c r="I12" s="38">
        <f>Лист2!E10</f>
        <v>20</v>
      </c>
      <c r="J12" s="38">
        <f>Лист2!F10</f>
        <v>20</v>
      </c>
      <c r="K12" s="44">
        <f t="shared" si="0"/>
        <v>100</v>
      </c>
      <c r="L12" s="4">
        <f t="shared" si="1"/>
        <v>100</v>
      </c>
      <c r="M12" s="42">
        <f t="shared" si="2"/>
        <v>100</v>
      </c>
      <c r="N12" s="46">
        <f t="shared" si="3"/>
        <v>100</v>
      </c>
      <c r="O12" s="45">
        <f>SUM(Лист1!AS11:AY11)</f>
        <v>7</v>
      </c>
      <c r="P12" s="38">
        <f>Лист2!G10</f>
        <v>50</v>
      </c>
      <c r="Q12" s="38">
        <f>Лист2!H10</f>
        <v>50</v>
      </c>
      <c r="R12" s="38">
        <f>Лист2!I10</f>
        <v>50</v>
      </c>
      <c r="S12" s="38">
        <f>Лист2!J10</f>
        <v>50</v>
      </c>
      <c r="T12" s="5">
        <f t="shared" si="4"/>
        <v>100</v>
      </c>
      <c r="U12" s="5">
        <f t="shared" si="5"/>
        <v>100</v>
      </c>
      <c r="V12" s="5">
        <f t="shared" si="6"/>
        <v>100</v>
      </c>
      <c r="W12" s="46">
        <f t="shared" si="7"/>
        <v>100</v>
      </c>
      <c r="X12" s="2">
        <f>SUM(Лист1!AZ11:BD11)</f>
        <v>5</v>
      </c>
      <c r="Y12" s="2">
        <f>SUM(Лист1!BE11:BJ11)</f>
        <v>1</v>
      </c>
      <c r="Z12" s="37">
        <f>Лист2!K10</f>
        <v>24</v>
      </c>
      <c r="AA12" s="37">
        <f>Лист2!L10</f>
        <v>24</v>
      </c>
      <c r="AB12" s="6">
        <f t="shared" si="8"/>
        <v>100</v>
      </c>
      <c r="AC12" s="6">
        <f t="shared" si="9"/>
        <v>20</v>
      </c>
      <c r="AD12" s="7">
        <f t="shared" si="10"/>
        <v>100</v>
      </c>
      <c r="AE12" s="46">
        <f t="shared" si="11"/>
        <v>68</v>
      </c>
      <c r="AF12" s="38">
        <f>Лист2!M10</f>
        <v>50</v>
      </c>
      <c r="AG12" s="38">
        <f>Лист2!N10</f>
        <v>50</v>
      </c>
      <c r="AH12" s="38">
        <f>Лист2!O10</f>
        <v>50</v>
      </c>
      <c r="AI12" s="38">
        <f>Лист2!P10</f>
        <v>50</v>
      </c>
      <c r="AJ12" s="38">
        <f>Лист2!Q10</f>
        <v>22</v>
      </c>
      <c r="AK12" s="38">
        <f>Лист2!R10</f>
        <v>22</v>
      </c>
      <c r="AL12" s="7">
        <f t="shared" si="12"/>
        <v>100</v>
      </c>
      <c r="AM12" s="7">
        <f t="shared" si="13"/>
        <v>100</v>
      </c>
      <c r="AN12" s="7">
        <f t="shared" si="14"/>
        <v>100</v>
      </c>
      <c r="AO12" s="46">
        <f t="shared" si="15"/>
        <v>100</v>
      </c>
      <c r="AP12" s="38">
        <f>Лист2!S10</f>
        <v>50</v>
      </c>
      <c r="AQ12" s="38">
        <f>Лист2!T10</f>
        <v>50</v>
      </c>
      <c r="AR12" s="38">
        <f>Лист2!U10</f>
        <v>50</v>
      </c>
      <c r="AS12" s="38">
        <f>Лист2!V10</f>
        <v>50</v>
      </c>
      <c r="AT12" s="38">
        <f>Лист2!W10</f>
        <v>50</v>
      </c>
      <c r="AU12" s="38">
        <f>Лист2!X10</f>
        <v>50</v>
      </c>
      <c r="AV12" s="7">
        <f t="shared" si="16"/>
        <v>100</v>
      </c>
      <c r="AW12" s="7">
        <f t="shared" si="17"/>
        <v>100</v>
      </c>
      <c r="AX12" s="7">
        <f t="shared" si="18"/>
        <v>100</v>
      </c>
      <c r="AY12" s="46">
        <f t="shared" si="19"/>
        <v>100</v>
      </c>
      <c r="AZ12" s="47">
        <f t="shared" si="20"/>
        <v>93.6</v>
      </c>
    </row>
    <row r="13" spans="1:52" x14ac:dyDescent="0.25">
      <c r="A13">
        <f>Лист1!C12</f>
        <v>10</v>
      </c>
      <c r="B13" t="str">
        <f>Лист1!B12</f>
        <v>ГБУСОН РО «Красносулинский специальный дом-интернат для престарелых и инвалидов»</v>
      </c>
      <c r="C13" s="36">
        <f>Лист2!B11</f>
        <v>88</v>
      </c>
      <c r="D13">
        <f>SUM(Лист1!D12:R12)</f>
        <v>15</v>
      </c>
      <c r="E13" s="43">
        <f>SUM(Лист1!S12:AL12)</f>
        <v>20</v>
      </c>
      <c r="F13" s="3">
        <f>SUM(Лист1!AM12:AR12)</f>
        <v>6</v>
      </c>
      <c r="G13" s="38">
        <f>Лист2!C11</f>
        <v>86</v>
      </c>
      <c r="H13" s="38">
        <f>Лист2!D11</f>
        <v>84</v>
      </c>
      <c r="I13" s="38">
        <f>Лист2!E11</f>
        <v>56</v>
      </c>
      <c r="J13" s="38">
        <f>Лист2!F11</f>
        <v>56</v>
      </c>
      <c r="K13" s="44">
        <f t="shared" si="0"/>
        <v>100</v>
      </c>
      <c r="L13" s="4">
        <f t="shared" si="1"/>
        <v>100</v>
      </c>
      <c r="M13" s="42">
        <f t="shared" si="2"/>
        <v>98.837209302325576</v>
      </c>
      <c r="N13" s="46">
        <f t="shared" si="3"/>
        <v>99.534883720930225</v>
      </c>
      <c r="O13" s="45">
        <f>SUM(Лист1!AS12:AY12)</f>
        <v>7</v>
      </c>
      <c r="P13" s="38">
        <f>Лист2!G11</f>
        <v>88</v>
      </c>
      <c r="Q13" s="38">
        <f>Лист2!H11</f>
        <v>88</v>
      </c>
      <c r="R13" s="38">
        <f>Лист2!I11</f>
        <v>88</v>
      </c>
      <c r="S13" s="38">
        <f>Лист2!J11</f>
        <v>88</v>
      </c>
      <c r="T13" s="5">
        <f t="shared" si="4"/>
        <v>100</v>
      </c>
      <c r="U13" s="5">
        <f t="shared" si="5"/>
        <v>100</v>
      </c>
      <c r="V13" s="5">
        <f t="shared" si="6"/>
        <v>100</v>
      </c>
      <c r="W13" s="46">
        <f t="shared" si="7"/>
        <v>100</v>
      </c>
      <c r="X13" s="2">
        <f>SUM(Лист1!AZ12:BD12)</f>
        <v>5</v>
      </c>
      <c r="Y13" s="2">
        <f>SUM(Лист1!BE12:BJ12)</f>
        <v>4</v>
      </c>
      <c r="Z13" s="37">
        <f>Лист2!K11</f>
        <v>68</v>
      </c>
      <c r="AA13" s="37">
        <f>Лист2!L11</f>
        <v>68</v>
      </c>
      <c r="AB13" s="6">
        <f t="shared" si="8"/>
        <v>100</v>
      </c>
      <c r="AC13" s="6">
        <f t="shared" si="9"/>
        <v>80</v>
      </c>
      <c r="AD13" s="7">
        <f t="shared" si="10"/>
        <v>100</v>
      </c>
      <c r="AE13" s="46">
        <f t="shared" si="11"/>
        <v>92</v>
      </c>
      <c r="AF13" s="38">
        <f>Лист2!M11</f>
        <v>88</v>
      </c>
      <c r="AG13" s="38">
        <f>Лист2!N11</f>
        <v>88</v>
      </c>
      <c r="AH13" s="38">
        <f>Лист2!O11</f>
        <v>88</v>
      </c>
      <c r="AI13" s="38">
        <f>Лист2!P11</f>
        <v>88</v>
      </c>
      <c r="AJ13" s="38">
        <f>Лист2!Q11</f>
        <v>72</v>
      </c>
      <c r="AK13" s="38">
        <f>Лист2!R11</f>
        <v>72</v>
      </c>
      <c r="AL13" s="7">
        <f t="shared" si="12"/>
        <v>100</v>
      </c>
      <c r="AM13" s="7">
        <f t="shared" si="13"/>
        <v>100</v>
      </c>
      <c r="AN13" s="7">
        <f t="shared" si="14"/>
        <v>100</v>
      </c>
      <c r="AO13" s="46">
        <f t="shared" si="15"/>
        <v>100</v>
      </c>
      <c r="AP13" s="38">
        <f>Лист2!S11</f>
        <v>88</v>
      </c>
      <c r="AQ13" s="38">
        <f>Лист2!T11</f>
        <v>88</v>
      </c>
      <c r="AR13" s="38">
        <f>Лист2!U11</f>
        <v>88</v>
      </c>
      <c r="AS13" s="38">
        <f>Лист2!V11</f>
        <v>88</v>
      </c>
      <c r="AT13" s="38">
        <f>Лист2!W11</f>
        <v>88</v>
      </c>
      <c r="AU13" s="38">
        <f>Лист2!X11</f>
        <v>88</v>
      </c>
      <c r="AV13" s="7">
        <f t="shared" si="16"/>
        <v>100</v>
      </c>
      <c r="AW13" s="7">
        <f t="shared" si="17"/>
        <v>100</v>
      </c>
      <c r="AX13" s="7">
        <f t="shared" si="18"/>
        <v>100</v>
      </c>
      <c r="AY13" s="46">
        <f t="shared" si="19"/>
        <v>100</v>
      </c>
      <c r="AZ13" s="47">
        <f t="shared" si="20"/>
        <v>98.306976744186045</v>
      </c>
    </row>
    <row r="14" spans="1:52" x14ac:dyDescent="0.25">
      <c r="A14">
        <f>Лист1!C13</f>
        <v>11</v>
      </c>
      <c r="B14" t="str">
        <f>Лист1!B13</f>
        <v>ГБУСОН РО «Верхнесвечниковский дом-интернат для престарелых и инвалидов»</v>
      </c>
      <c r="C14" s="36">
        <f>Лист2!B12</f>
        <v>10</v>
      </c>
      <c r="D14">
        <f>SUM(Лист1!D13:R13)</f>
        <v>14</v>
      </c>
      <c r="E14" s="43">
        <f>SUM(Лист1!S13:AL13)</f>
        <v>19</v>
      </c>
      <c r="F14" s="3">
        <f>SUM(Лист1!AM13:AR13)</f>
        <v>5</v>
      </c>
      <c r="G14" s="38">
        <f>Лист2!C12</f>
        <v>10</v>
      </c>
      <c r="H14" s="38">
        <f>Лист2!D12</f>
        <v>10</v>
      </c>
      <c r="I14" s="38">
        <f>Лист2!E12</f>
        <v>10</v>
      </c>
      <c r="J14" s="38">
        <f>Лист2!F12</f>
        <v>10</v>
      </c>
      <c r="K14" s="44">
        <f t="shared" si="0"/>
        <v>94.166666666666671</v>
      </c>
      <c r="L14" s="4">
        <f t="shared" si="1"/>
        <v>100</v>
      </c>
      <c r="M14" s="42">
        <f t="shared" si="2"/>
        <v>100</v>
      </c>
      <c r="N14" s="46">
        <f t="shared" si="3"/>
        <v>98.25</v>
      </c>
      <c r="O14" s="45">
        <f>SUM(Лист1!AS13:AY13)</f>
        <v>7</v>
      </c>
      <c r="P14" s="38">
        <f>Лист2!G12</f>
        <v>10</v>
      </c>
      <c r="Q14" s="38">
        <f>Лист2!H12</f>
        <v>10</v>
      </c>
      <c r="R14" s="38">
        <f>Лист2!I12</f>
        <v>10</v>
      </c>
      <c r="S14" s="38">
        <f>Лист2!J12</f>
        <v>10</v>
      </c>
      <c r="T14" s="5">
        <f t="shared" si="4"/>
        <v>100</v>
      </c>
      <c r="U14" s="5">
        <f t="shared" si="5"/>
        <v>100</v>
      </c>
      <c r="V14" s="5">
        <f t="shared" si="6"/>
        <v>100</v>
      </c>
      <c r="W14" s="46">
        <f t="shared" si="7"/>
        <v>100</v>
      </c>
      <c r="X14" s="2">
        <f>SUM(Лист1!AZ13:BD13)</f>
        <v>4</v>
      </c>
      <c r="Y14" s="2">
        <f>SUM(Лист1!BE13:BJ13)</f>
        <v>4</v>
      </c>
      <c r="Z14" s="37">
        <f>Лист2!K12</f>
        <v>6</v>
      </c>
      <c r="AA14" s="37">
        <f>Лист2!L12</f>
        <v>6</v>
      </c>
      <c r="AB14" s="6">
        <f t="shared" si="8"/>
        <v>80</v>
      </c>
      <c r="AC14" s="6">
        <f t="shared" si="9"/>
        <v>80</v>
      </c>
      <c r="AD14" s="7">
        <f t="shared" si="10"/>
        <v>100</v>
      </c>
      <c r="AE14" s="46">
        <f t="shared" si="11"/>
        <v>86</v>
      </c>
      <c r="AF14" s="38">
        <f>Лист2!M12</f>
        <v>10</v>
      </c>
      <c r="AG14" s="38">
        <f>Лист2!N12</f>
        <v>10</v>
      </c>
      <c r="AH14" s="38">
        <f>Лист2!O12</f>
        <v>10</v>
      </c>
      <c r="AI14" s="38">
        <f>Лист2!P12</f>
        <v>10</v>
      </c>
      <c r="AJ14" s="38">
        <f>Лист2!Q12</f>
        <v>10</v>
      </c>
      <c r="AK14" s="38">
        <f>Лист2!R12</f>
        <v>10</v>
      </c>
      <c r="AL14" s="7">
        <f t="shared" si="12"/>
        <v>100</v>
      </c>
      <c r="AM14" s="7">
        <f t="shared" si="13"/>
        <v>100</v>
      </c>
      <c r="AN14" s="7">
        <f t="shared" si="14"/>
        <v>100</v>
      </c>
      <c r="AO14" s="46">
        <f t="shared" si="15"/>
        <v>100</v>
      </c>
      <c r="AP14" s="38">
        <f>Лист2!S12</f>
        <v>10</v>
      </c>
      <c r="AQ14" s="38">
        <f>Лист2!T12</f>
        <v>10</v>
      </c>
      <c r="AR14" s="38">
        <f>Лист2!U12</f>
        <v>10</v>
      </c>
      <c r="AS14" s="38">
        <f>Лист2!V12</f>
        <v>10</v>
      </c>
      <c r="AT14" s="38">
        <f>Лист2!W12</f>
        <v>10</v>
      </c>
      <c r="AU14" s="38">
        <f>Лист2!X12</f>
        <v>10</v>
      </c>
      <c r="AV14" s="7">
        <f t="shared" si="16"/>
        <v>100</v>
      </c>
      <c r="AW14" s="7">
        <f t="shared" si="17"/>
        <v>100</v>
      </c>
      <c r="AX14" s="7">
        <f t="shared" si="18"/>
        <v>100</v>
      </c>
      <c r="AY14" s="46">
        <f t="shared" si="19"/>
        <v>100</v>
      </c>
      <c r="AZ14" s="47">
        <f t="shared" si="20"/>
        <v>96.85</v>
      </c>
    </row>
    <row r="15" spans="1:52" x14ac:dyDescent="0.25">
      <c r="A15">
        <f>Лист1!C14</f>
        <v>12</v>
      </c>
      <c r="B15" t="str">
        <f>Лист1!B14</f>
        <v>ГБУСОН РО «Донецкий дом-интернат для престарелых и инвалидов»</v>
      </c>
      <c r="C15" s="36">
        <f>Лист2!B13</f>
        <v>123</v>
      </c>
      <c r="D15">
        <f>SUM(Лист1!D14:R14)</f>
        <v>15</v>
      </c>
      <c r="E15" s="43">
        <f>SUM(Лист1!S14:AL14)</f>
        <v>20</v>
      </c>
      <c r="F15" s="3">
        <f>SUM(Лист1!AM14:AR14)</f>
        <v>6</v>
      </c>
      <c r="G15" s="38">
        <f>Лист2!C13</f>
        <v>85</v>
      </c>
      <c r="H15" s="38">
        <f>Лист2!D13</f>
        <v>85</v>
      </c>
      <c r="I15" s="38">
        <f>Лист2!E13</f>
        <v>71</v>
      </c>
      <c r="J15" s="38">
        <f>Лист2!F13</f>
        <v>71</v>
      </c>
      <c r="K15" s="44">
        <f t="shared" si="0"/>
        <v>100</v>
      </c>
      <c r="L15" s="4">
        <f t="shared" si="1"/>
        <v>100</v>
      </c>
      <c r="M15" s="42">
        <f t="shared" si="2"/>
        <v>100</v>
      </c>
      <c r="N15" s="46">
        <f t="shared" si="3"/>
        <v>100</v>
      </c>
      <c r="O15" s="45">
        <f>SUM(Лист1!AS14:AY14)</f>
        <v>7</v>
      </c>
      <c r="P15" s="38">
        <f>Лист2!G13</f>
        <v>123</v>
      </c>
      <c r="Q15" s="38">
        <f>Лист2!H13</f>
        <v>123</v>
      </c>
      <c r="R15" s="38">
        <f>Лист2!I13</f>
        <v>123</v>
      </c>
      <c r="S15" s="38">
        <f>Лист2!J13</f>
        <v>123</v>
      </c>
      <c r="T15" s="5">
        <f t="shared" si="4"/>
        <v>100</v>
      </c>
      <c r="U15" s="5">
        <f t="shared" si="5"/>
        <v>100</v>
      </c>
      <c r="V15" s="5">
        <f t="shared" si="6"/>
        <v>100</v>
      </c>
      <c r="W15" s="46">
        <f t="shared" si="7"/>
        <v>100</v>
      </c>
      <c r="X15" s="2">
        <f>SUM(Лист1!AZ14:BD14)</f>
        <v>4</v>
      </c>
      <c r="Y15" s="2">
        <f>SUM(Лист1!BE14:BJ14)</f>
        <v>4</v>
      </c>
      <c r="Z15" s="37">
        <f>Лист2!K13</f>
        <v>78</v>
      </c>
      <c r="AA15" s="37">
        <f>Лист2!L13</f>
        <v>78</v>
      </c>
      <c r="AB15" s="6">
        <f t="shared" si="8"/>
        <v>80</v>
      </c>
      <c r="AC15" s="6">
        <f t="shared" si="9"/>
        <v>80</v>
      </c>
      <c r="AD15" s="7">
        <f t="shared" si="10"/>
        <v>100</v>
      </c>
      <c r="AE15" s="46">
        <f t="shared" si="11"/>
        <v>86</v>
      </c>
      <c r="AF15" s="38">
        <f>Лист2!M13</f>
        <v>123</v>
      </c>
      <c r="AG15" s="38">
        <f>Лист2!N13</f>
        <v>123</v>
      </c>
      <c r="AH15" s="38">
        <f>Лист2!O13</f>
        <v>123</v>
      </c>
      <c r="AI15" s="38">
        <f>Лист2!P13</f>
        <v>123</v>
      </c>
      <c r="AJ15" s="38">
        <f>Лист2!Q13</f>
        <v>120</v>
      </c>
      <c r="AK15" s="38">
        <f>Лист2!R13</f>
        <v>120</v>
      </c>
      <c r="AL15" s="7">
        <f t="shared" si="12"/>
        <v>100</v>
      </c>
      <c r="AM15" s="7">
        <f t="shared" si="13"/>
        <v>100</v>
      </c>
      <c r="AN15" s="7">
        <f t="shared" si="14"/>
        <v>100</v>
      </c>
      <c r="AO15" s="46">
        <f t="shared" si="15"/>
        <v>100</v>
      </c>
      <c r="AP15" s="38">
        <f>Лист2!S13</f>
        <v>123</v>
      </c>
      <c r="AQ15" s="38">
        <f>Лист2!T13</f>
        <v>123</v>
      </c>
      <c r="AR15" s="38">
        <f>Лист2!U13</f>
        <v>123</v>
      </c>
      <c r="AS15" s="38">
        <f>Лист2!V13</f>
        <v>123</v>
      </c>
      <c r="AT15" s="38">
        <f>Лист2!W13</f>
        <v>123</v>
      </c>
      <c r="AU15" s="38">
        <f>Лист2!X13</f>
        <v>123</v>
      </c>
      <c r="AV15" s="7">
        <f t="shared" si="16"/>
        <v>100</v>
      </c>
      <c r="AW15" s="7">
        <f t="shared" si="17"/>
        <v>100</v>
      </c>
      <c r="AX15" s="7">
        <f t="shared" si="18"/>
        <v>100</v>
      </c>
      <c r="AY15" s="46">
        <f t="shared" si="19"/>
        <v>100</v>
      </c>
      <c r="AZ15" s="47">
        <f t="shared" si="20"/>
        <v>97.2</v>
      </c>
    </row>
    <row r="16" spans="1:52" x14ac:dyDescent="0.25">
      <c r="A16">
        <f>Лист1!C15</f>
        <v>13</v>
      </c>
      <c r="B16" t="str">
        <f>Лист1!B15</f>
        <v>ГБУСОН РО «Дубовский дом-интернат для престарелых и инвалидов»</v>
      </c>
      <c r="C16" s="36">
        <f>Лист2!B14</f>
        <v>10</v>
      </c>
      <c r="D16">
        <f>SUM(Лист1!D15:R15)</f>
        <v>14</v>
      </c>
      <c r="E16" s="43">
        <f>SUM(Лист1!S15:AL15)</f>
        <v>19</v>
      </c>
      <c r="F16" s="3">
        <f>SUM(Лист1!AM15:AR15)</f>
        <v>4</v>
      </c>
      <c r="G16" s="38">
        <f>Лист2!C14</f>
        <v>4</v>
      </c>
      <c r="H16" s="38">
        <f>Лист2!D14</f>
        <v>4</v>
      </c>
      <c r="I16" s="38">
        <f>Лист2!E14</f>
        <v>4</v>
      </c>
      <c r="J16" s="38">
        <f>Лист2!F14</f>
        <v>4</v>
      </c>
      <c r="K16" s="44">
        <f t="shared" si="0"/>
        <v>94.166666666666671</v>
      </c>
      <c r="L16" s="4">
        <f t="shared" si="1"/>
        <v>100</v>
      </c>
      <c r="M16" s="42">
        <f t="shared" si="2"/>
        <v>100</v>
      </c>
      <c r="N16" s="46">
        <f t="shared" si="3"/>
        <v>98.25</v>
      </c>
      <c r="O16" s="45">
        <f>SUM(Лист1!AS15:AY15)</f>
        <v>7</v>
      </c>
      <c r="P16" s="38">
        <f>Лист2!G14</f>
        <v>10</v>
      </c>
      <c r="Q16" s="38">
        <f>Лист2!H14</f>
        <v>10</v>
      </c>
      <c r="R16" s="38">
        <f>Лист2!I14</f>
        <v>10</v>
      </c>
      <c r="S16" s="38">
        <f>Лист2!J14</f>
        <v>10</v>
      </c>
      <c r="T16" s="5">
        <f t="shared" si="4"/>
        <v>100</v>
      </c>
      <c r="U16" s="5">
        <f t="shared" si="5"/>
        <v>100</v>
      </c>
      <c r="V16" s="5">
        <f t="shared" si="6"/>
        <v>100</v>
      </c>
      <c r="W16" s="46">
        <f t="shared" si="7"/>
        <v>100</v>
      </c>
      <c r="X16" s="2">
        <f>SUM(Лист1!AZ15:BD15)</f>
        <v>2</v>
      </c>
      <c r="Y16" s="2">
        <f>SUM(Лист1!BE15:BJ15)</f>
        <v>1</v>
      </c>
      <c r="Z16" s="37">
        <f>Лист2!K14</f>
        <v>4</v>
      </c>
      <c r="AA16" s="37">
        <f>Лист2!L14</f>
        <v>2</v>
      </c>
      <c r="AB16" s="6">
        <f t="shared" si="8"/>
        <v>40</v>
      </c>
      <c r="AC16" s="6">
        <f t="shared" si="9"/>
        <v>20</v>
      </c>
      <c r="AD16" s="7">
        <f t="shared" si="10"/>
        <v>50</v>
      </c>
      <c r="AE16" s="46">
        <f t="shared" si="11"/>
        <v>35</v>
      </c>
      <c r="AF16" s="38">
        <f>Лист2!M14</f>
        <v>10</v>
      </c>
      <c r="AG16" s="38">
        <f>Лист2!N14</f>
        <v>7</v>
      </c>
      <c r="AH16" s="38">
        <f>Лист2!O14</f>
        <v>10</v>
      </c>
      <c r="AI16" s="38">
        <f>Лист2!P14</f>
        <v>10</v>
      </c>
      <c r="AJ16" s="38">
        <f>Лист2!Q14</f>
        <v>2</v>
      </c>
      <c r="AK16" s="38">
        <f>Лист2!R14</f>
        <v>2</v>
      </c>
      <c r="AL16" s="7">
        <f t="shared" si="12"/>
        <v>70</v>
      </c>
      <c r="AM16" s="7">
        <f t="shared" si="13"/>
        <v>100</v>
      </c>
      <c r="AN16" s="7">
        <f t="shared" si="14"/>
        <v>100</v>
      </c>
      <c r="AO16" s="46">
        <f t="shared" si="15"/>
        <v>88</v>
      </c>
      <c r="AP16" s="38">
        <f>Лист2!S14</f>
        <v>10</v>
      </c>
      <c r="AQ16" s="38">
        <f>Лист2!T14</f>
        <v>10</v>
      </c>
      <c r="AR16" s="38">
        <f>Лист2!U14</f>
        <v>10</v>
      </c>
      <c r="AS16" s="38">
        <f>Лист2!V14</f>
        <v>10</v>
      </c>
      <c r="AT16" s="38">
        <f>Лист2!W14</f>
        <v>10</v>
      </c>
      <c r="AU16" s="38">
        <f>Лист2!X14</f>
        <v>10</v>
      </c>
      <c r="AV16" s="7">
        <f t="shared" si="16"/>
        <v>100</v>
      </c>
      <c r="AW16" s="7">
        <f t="shared" si="17"/>
        <v>100</v>
      </c>
      <c r="AX16" s="7">
        <f t="shared" si="18"/>
        <v>100</v>
      </c>
      <c r="AY16" s="46">
        <f t="shared" si="19"/>
        <v>100</v>
      </c>
      <c r="AZ16" s="47">
        <f t="shared" si="20"/>
        <v>84.25</v>
      </c>
    </row>
    <row r="17" spans="1:52" x14ac:dyDescent="0.25">
      <c r="A17">
        <f>Лист1!C16</f>
        <v>14</v>
      </c>
      <c r="B17" t="str">
        <f>Лист1!B16</f>
        <v>ГБУСОН РО «Ремонтненский дом-интернат для престарелых и инвалидов»</v>
      </c>
      <c r="C17" s="36">
        <f>Лист2!B15</f>
        <v>36</v>
      </c>
      <c r="D17">
        <f>SUM(Лист1!D16:R16)</f>
        <v>15</v>
      </c>
      <c r="E17" s="43">
        <f>SUM(Лист1!S16:AL16)</f>
        <v>20</v>
      </c>
      <c r="F17" s="3">
        <f>SUM(Лист1!AM16:AR16)</f>
        <v>5</v>
      </c>
      <c r="G17" s="38">
        <f>Лист2!C15</f>
        <v>34</v>
      </c>
      <c r="H17" s="38">
        <f>Лист2!D15</f>
        <v>34</v>
      </c>
      <c r="I17" s="38">
        <f>Лист2!E15</f>
        <v>26</v>
      </c>
      <c r="J17" s="38">
        <f>Лист2!F15</f>
        <v>26</v>
      </c>
      <c r="K17" s="44">
        <f t="shared" si="0"/>
        <v>100</v>
      </c>
      <c r="L17" s="4">
        <f t="shared" si="1"/>
        <v>100</v>
      </c>
      <c r="M17" s="42">
        <f t="shared" si="2"/>
        <v>100</v>
      </c>
      <c r="N17" s="46">
        <f t="shared" si="3"/>
        <v>100</v>
      </c>
      <c r="O17" s="45">
        <f>SUM(Лист1!AS16:AY16)</f>
        <v>7</v>
      </c>
      <c r="P17" s="38">
        <f>Лист2!G15</f>
        <v>36</v>
      </c>
      <c r="Q17" s="38">
        <f>Лист2!H15</f>
        <v>36</v>
      </c>
      <c r="R17" s="38">
        <f>Лист2!I15</f>
        <v>36</v>
      </c>
      <c r="S17" s="38">
        <f>Лист2!J15</f>
        <v>36</v>
      </c>
      <c r="T17" s="5">
        <f t="shared" si="4"/>
        <v>100</v>
      </c>
      <c r="U17" s="5">
        <f t="shared" si="5"/>
        <v>100</v>
      </c>
      <c r="V17" s="5">
        <f t="shared" si="6"/>
        <v>100</v>
      </c>
      <c r="W17" s="46">
        <f t="shared" si="7"/>
        <v>100</v>
      </c>
      <c r="X17" s="2">
        <f>SUM(Лист1!AZ16:BD16)</f>
        <v>4</v>
      </c>
      <c r="Y17" s="2">
        <f>SUM(Лист1!BE16:BJ16)</f>
        <v>3</v>
      </c>
      <c r="Z17" s="37">
        <f>Лист2!K15</f>
        <v>14</v>
      </c>
      <c r="AA17" s="37">
        <f>Лист2!L15</f>
        <v>14</v>
      </c>
      <c r="AB17" s="6">
        <f t="shared" si="8"/>
        <v>80</v>
      </c>
      <c r="AC17" s="6">
        <f t="shared" si="9"/>
        <v>60</v>
      </c>
      <c r="AD17" s="7">
        <f t="shared" si="10"/>
        <v>100</v>
      </c>
      <c r="AE17" s="46">
        <f t="shared" si="11"/>
        <v>78</v>
      </c>
      <c r="AF17" s="38">
        <f>Лист2!M15</f>
        <v>36</v>
      </c>
      <c r="AG17" s="38">
        <f>Лист2!N15</f>
        <v>36</v>
      </c>
      <c r="AH17" s="38">
        <f>Лист2!O15</f>
        <v>36</v>
      </c>
      <c r="AI17" s="38">
        <f>Лист2!P15</f>
        <v>36</v>
      </c>
      <c r="AJ17" s="38">
        <f>Лист2!Q15</f>
        <v>32</v>
      </c>
      <c r="AK17" s="38">
        <f>Лист2!R15</f>
        <v>32</v>
      </c>
      <c r="AL17" s="7">
        <f t="shared" si="12"/>
        <v>100</v>
      </c>
      <c r="AM17" s="7">
        <f t="shared" si="13"/>
        <v>100</v>
      </c>
      <c r="AN17" s="7">
        <f t="shared" si="14"/>
        <v>100</v>
      </c>
      <c r="AO17" s="46">
        <f t="shared" si="15"/>
        <v>100</v>
      </c>
      <c r="AP17" s="38">
        <f>Лист2!S15</f>
        <v>36</v>
      </c>
      <c r="AQ17" s="38">
        <f>Лист2!T15</f>
        <v>36</v>
      </c>
      <c r="AR17" s="38">
        <f>Лист2!U15</f>
        <v>36</v>
      </c>
      <c r="AS17" s="38">
        <f>Лист2!V15</f>
        <v>36</v>
      </c>
      <c r="AT17" s="38">
        <f>Лист2!W15</f>
        <v>36</v>
      </c>
      <c r="AU17" s="38">
        <f>Лист2!X15</f>
        <v>36</v>
      </c>
      <c r="AV17" s="7">
        <f t="shared" si="16"/>
        <v>100</v>
      </c>
      <c r="AW17" s="7">
        <f t="shared" si="17"/>
        <v>100</v>
      </c>
      <c r="AX17" s="7">
        <f t="shared" si="18"/>
        <v>100</v>
      </c>
      <c r="AY17" s="46">
        <f t="shared" si="19"/>
        <v>100</v>
      </c>
      <c r="AZ17" s="47">
        <f t="shared" si="20"/>
        <v>95.6</v>
      </c>
    </row>
    <row r="18" spans="1:52" x14ac:dyDescent="0.25">
      <c r="A18">
        <f>Лист1!C17</f>
        <v>15</v>
      </c>
      <c r="B18" t="str">
        <f>Лист1!B17</f>
        <v>ГБУСОН РО «Усть-Донецкий дом-интернат для престарелых и инвалидов»</v>
      </c>
      <c r="C18" s="36">
        <f>Лист2!B16</f>
        <v>16</v>
      </c>
      <c r="D18">
        <f>SUM(Лист1!D17:R17)</f>
        <v>15</v>
      </c>
      <c r="E18" s="43">
        <f>SUM(Лист1!S17:AL17)</f>
        <v>20</v>
      </c>
      <c r="F18" s="3">
        <f>SUM(Лист1!AM17:AR17)</f>
        <v>4</v>
      </c>
      <c r="G18" s="38">
        <f>Лист2!C16</f>
        <v>14</v>
      </c>
      <c r="H18" s="38">
        <f>Лист2!D16</f>
        <v>14</v>
      </c>
      <c r="I18" s="38">
        <f>Лист2!E16</f>
        <v>10</v>
      </c>
      <c r="J18" s="38">
        <f>Лист2!F16</f>
        <v>10</v>
      </c>
      <c r="K18" s="44">
        <f t="shared" si="0"/>
        <v>100</v>
      </c>
      <c r="L18" s="4">
        <f t="shared" si="1"/>
        <v>100</v>
      </c>
      <c r="M18" s="42">
        <f t="shared" si="2"/>
        <v>100</v>
      </c>
      <c r="N18" s="46">
        <f t="shared" si="3"/>
        <v>100</v>
      </c>
      <c r="O18" s="45">
        <f>SUM(Лист1!AS17:AY17)</f>
        <v>7</v>
      </c>
      <c r="P18" s="38">
        <f>Лист2!G16</f>
        <v>16</v>
      </c>
      <c r="Q18" s="38">
        <f>Лист2!H16</f>
        <v>16</v>
      </c>
      <c r="R18" s="38">
        <f>Лист2!I16</f>
        <v>16</v>
      </c>
      <c r="S18" s="38">
        <f>Лист2!J16</f>
        <v>16</v>
      </c>
      <c r="T18" s="5">
        <f t="shared" si="4"/>
        <v>100</v>
      </c>
      <c r="U18" s="5">
        <f t="shared" si="5"/>
        <v>100</v>
      </c>
      <c r="V18" s="5">
        <f t="shared" si="6"/>
        <v>100</v>
      </c>
      <c r="W18" s="46">
        <f t="shared" si="7"/>
        <v>100</v>
      </c>
      <c r="X18" s="2">
        <f>SUM(Лист1!AZ17:BD17)</f>
        <v>4</v>
      </c>
      <c r="Y18" s="2">
        <f>SUM(Лист1!BE17:BJ17)</f>
        <v>5</v>
      </c>
      <c r="Z18" s="37">
        <f>Лист2!K16</f>
        <v>2</v>
      </c>
      <c r="AA18" s="37">
        <f>Лист2!L16</f>
        <v>2</v>
      </c>
      <c r="AB18" s="6">
        <f t="shared" si="8"/>
        <v>80</v>
      </c>
      <c r="AC18" s="6">
        <f t="shared" si="9"/>
        <v>100</v>
      </c>
      <c r="AD18" s="7">
        <f t="shared" si="10"/>
        <v>100</v>
      </c>
      <c r="AE18" s="46">
        <f t="shared" si="11"/>
        <v>94</v>
      </c>
      <c r="AF18" s="38">
        <f>Лист2!M16</f>
        <v>16</v>
      </c>
      <c r="AG18" s="38">
        <f>Лист2!N16</f>
        <v>16</v>
      </c>
      <c r="AH18" s="38">
        <f>Лист2!O16</f>
        <v>16</v>
      </c>
      <c r="AI18" s="38">
        <f>Лист2!P16</f>
        <v>16</v>
      </c>
      <c r="AJ18" s="38">
        <f>Лист2!Q16</f>
        <v>8</v>
      </c>
      <c r="AK18" s="38">
        <f>Лист2!R16</f>
        <v>8</v>
      </c>
      <c r="AL18" s="7">
        <f t="shared" si="12"/>
        <v>100</v>
      </c>
      <c r="AM18" s="7">
        <f t="shared" si="13"/>
        <v>100</v>
      </c>
      <c r="AN18" s="7">
        <f t="shared" si="14"/>
        <v>100</v>
      </c>
      <c r="AO18" s="46">
        <f t="shared" si="15"/>
        <v>100</v>
      </c>
      <c r="AP18" s="38">
        <f>Лист2!S16</f>
        <v>16</v>
      </c>
      <c r="AQ18" s="38">
        <f>Лист2!T16</f>
        <v>16</v>
      </c>
      <c r="AR18" s="38">
        <f>Лист2!U16</f>
        <v>16</v>
      </c>
      <c r="AS18" s="38">
        <f>Лист2!V16</f>
        <v>16</v>
      </c>
      <c r="AT18" s="38">
        <f>Лист2!W16</f>
        <v>16</v>
      </c>
      <c r="AU18" s="38">
        <f>Лист2!X16</f>
        <v>16</v>
      </c>
      <c r="AV18" s="7">
        <f t="shared" si="16"/>
        <v>100</v>
      </c>
      <c r="AW18" s="7">
        <f t="shared" si="17"/>
        <v>100</v>
      </c>
      <c r="AX18" s="7">
        <f t="shared" si="18"/>
        <v>100</v>
      </c>
      <c r="AY18" s="46">
        <f t="shared" si="19"/>
        <v>100</v>
      </c>
      <c r="AZ18" s="47">
        <f t="shared" si="20"/>
        <v>98.8</v>
      </c>
    </row>
    <row r="19" spans="1:52" x14ac:dyDescent="0.25">
      <c r="A19">
        <f>Лист1!C18</f>
        <v>16</v>
      </c>
      <c r="B19" t="str">
        <f>Лист1!B18</f>
        <v>ГБУСОН РО «Белокалитвинский дом-интернат для престарелых и инвалидов»</v>
      </c>
      <c r="C19" s="36">
        <f>Лист2!B17</f>
        <v>47</v>
      </c>
      <c r="D19">
        <f>SUM(Лист1!D18:R18)</f>
        <v>13</v>
      </c>
      <c r="E19" s="43">
        <f>SUM(Лист1!S18:AL18)</f>
        <v>20</v>
      </c>
      <c r="F19" s="3">
        <f>SUM(Лист1!AM18:AR18)</f>
        <v>4</v>
      </c>
      <c r="G19" s="38">
        <f>Лист2!C17</f>
        <v>33</v>
      </c>
      <c r="H19" s="38">
        <f>Лист2!D17</f>
        <v>33</v>
      </c>
      <c r="I19" s="38">
        <f>Лист2!E17</f>
        <v>15</v>
      </c>
      <c r="J19" s="38">
        <f>Лист2!F17</f>
        <v>15</v>
      </c>
      <c r="K19" s="44">
        <f t="shared" si="0"/>
        <v>93.333333333333329</v>
      </c>
      <c r="L19" s="4">
        <f t="shared" si="1"/>
        <v>100</v>
      </c>
      <c r="M19" s="42">
        <f t="shared" si="2"/>
        <v>100</v>
      </c>
      <c r="N19" s="46">
        <f t="shared" si="3"/>
        <v>98</v>
      </c>
      <c r="O19" s="45">
        <f>SUM(Лист1!AS18:AY18)</f>
        <v>7</v>
      </c>
      <c r="P19" s="38">
        <f>Лист2!G17</f>
        <v>47</v>
      </c>
      <c r="Q19" s="38">
        <f>Лист2!H17</f>
        <v>47</v>
      </c>
      <c r="R19" s="38">
        <f>Лист2!I17</f>
        <v>47</v>
      </c>
      <c r="S19" s="38">
        <f>Лист2!J17</f>
        <v>47</v>
      </c>
      <c r="T19" s="5">
        <f t="shared" si="4"/>
        <v>100</v>
      </c>
      <c r="U19" s="5">
        <f t="shared" si="5"/>
        <v>100</v>
      </c>
      <c r="V19" s="5">
        <f t="shared" si="6"/>
        <v>100</v>
      </c>
      <c r="W19" s="46">
        <f t="shared" si="7"/>
        <v>100</v>
      </c>
      <c r="X19" s="2">
        <f>SUM(Лист1!AZ18:BD18)</f>
        <v>3</v>
      </c>
      <c r="Y19" s="2">
        <f>SUM(Лист1!BE18:BJ18)</f>
        <v>2</v>
      </c>
      <c r="Z19" s="37">
        <f>Лист2!K17</f>
        <v>27</v>
      </c>
      <c r="AA19" s="37">
        <f>Лист2!L17</f>
        <v>27</v>
      </c>
      <c r="AB19" s="6">
        <f t="shared" si="8"/>
        <v>60</v>
      </c>
      <c r="AC19" s="6">
        <f t="shared" si="9"/>
        <v>40</v>
      </c>
      <c r="AD19" s="7">
        <f t="shared" si="10"/>
        <v>100</v>
      </c>
      <c r="AE19" s="46">
        <f t="shared" si="11"/>
        <v>64</v>
      </c>
      <c r="AF19" s="38">
        <f>Лист2!M17</f>
        <v>47</v>
      </c>
      <c r="AG19" s="38">
        <f>Лист2!N17</f>
        <v>47</v>
      </c>
      <c r="AH19" s="38">
        <f>Лист2!O17</f>
        <v>47</v>
      </c>
      <c r="AI19" s="38">
        <f>Лист2!P17</f>
        <v>47</v>
      </c>
      <c r="AJ19" s="38">
        <f>Лист2!Q17</f>
        <v>21</v>
      </c>
      <c r="AK19" s="38">
        <f>Лист2!R17</f>
        <v>19</v>
      </c>
      <c r="AL19" s="7">
        <f t="shared" si="12"/>
        <v>100</v>
      </c>
      <c r="AM19" s="7">
        <f t="shared" si="13"/>
        <v>100</v>
      </c>
      <c r="AN19" s="7">
        <f t="shared" si="14"/>
        <v>90.476190476190482</v>
      </c>
      <c r="AO19" s="46">
        <f t="shared" si="15"/>
        <v>98</v>
      </c>
      <c r="AP19" s="38">
        <f>Лист2!S17</f>
        <v>47</v>
      </c>
      <c r="AQ19" s="38">
        <f>Лист2!T17</f>
        <v>47</v>
      </c>
      <c r="AR19" s="38">
        <f>Лист2!U17</f>
        <v>47</v>
      </c>
      <c r="AS19" s="38">
        <f>Лист2!V17</f>
        <v>47</v>
      </c>
      <c r="AT19" s="38">
        <f>Лист2!W17</f>
        <v>47</v>
      </c>
      <c r="AU19" s="38">
        <f>Лист2!X17</f>
        <v>47</v>
      </c>
      <c r="AV19" s="7">
        <f t="shared" si="16"/>
        <v>100</v>
      </c>
      <c r="AW19" s="7">
        <f t="shared" si="17"/>
        <v>100</v>
      </c>
      <c r="AX19" s="7">
        <f t="shared" si="18"/>
        <v>100</v>
      </c>
      <c r="AY19" s="46">
        <f t="shared" si="19"/>
        <v>100</v>
      </c>
      <c r="AZ19" s="47">
        <f t="shared" si="20"/>
        <v>92</v>
      </c>
    </row>
    <row r="20" spans="1:52" x14ac:dyDescent="0.25">
      <c r="A20">
        <f>Лист1!C19</f>
        <v>17</v>
      </c>
      <c r="B20" t="str">
        <f>Лист1!B19</f>
        <v>ГБУСОН РО «Семикаракорский дом-интернат для престарелых и инвалидов»</v>
      </c>
      <c r="C20" s="36">
        <f>Лист2!B18</f>
        <v>86</v>
      </c>
      <c r="D20">
        <f>SUM(Лист1!D19:R19)</f>
        <v>14</v>
      </c>
      <c r="E20" s="43">
        <f>SUM(Лист1!S19:AL19)</f>
        <v>19</v>
      </c>
      <c r="F20" s="3">
        <f>SUM(Лист1!AM19:AR19)</f>
        <v>6</v>
      </c>
      <c r="G20" s="38">
        <f>Лист2!C18</f>
        <v>59</v>
      </c>
      <c r="H20" s="38">
        <f>Лист2!D18</f>
        <v>59</v>
      </c>
      <c r="I20" s="38">
        <f>Лист2!E18</f>
        <v>43</v>
      </c>
      <c r="J20" s="38">
        <f>Лист2!F18</f>
        <v>42</v>
      </c>
      <c r="K20" s="44">
        <f t="shared" si="0"/>
        <v>94.166666666666671</v>
      </c>
      <c r="L20" s="4">
        <f t="shared" si="1"/>
        <v>100</v>
      </c>
      <c r="M20" s="42">
        <f t="shared" si="2"/>
        <v>98.837209302325576</v>
      </c>
      <c r="N20" s="46">
        <f t="shared" si="3"/>
        <v>97.784883720930225</v>
      </c>
      <c r="O20" s="45">
        <f>SUM(Лист1!AS19:AY19)</f>
        <v>7</v>
      </c>
      <c r="P20" s="38">
        <f>Лист2!G18</f>
        <v>86</v>
      </c>
      <c r="Q20" s="38">
        <f>Лист2!H18</f>
        <v>85</v>
      </c>
      <c r="R20" s="38">
        <f>Лист2!I18</f>
        <v>86</v>
      </c>
      <c r="S20" s="38">
        <f>Лист2!J18</f>
        <v>86</v>
      </c>
      <c r="T20" s="5">
        <f t="shared" si="4"/>
        <v>100</v>
      </c>
      <c r="U20" s="5">
        <f t="shared" si="5"/>
        <v>98.837209302325576</v>
      </c>
      <c r="V20" s="5">
        <f t="shared" si="6"/>
        <v>100</v>
      </c>
      <c r="W20" s="46">
        <f t="shared" si="7"/>
        <v>100</v>
      </c>
      <c r="X20" s="2">
        <f>SUM(Лист1!AZ19:BD19)</f>
        <v>2</v>
      </c>
      <c r="Y20" s="2">
        <f>SUM(Лист1!BE19:BJ19)</f>
        <v>2</v>
      </c>
      <c r="Z20" s="37">
        <f>Лист2!K18</f>
        <v>44</v>
      </c>
      <c r="AA20" s="37">
        <f>Лист2!L18</f>
        <v>44</v>
      </c>
      <c r="AB20" s="6">
        <f t="shared" si="8"/>
        <v>40</v>
      </c>
      <c r="AC20" s="6">
        <f t="shared" si="9"/>
        <v>40</v>
      </c>
      <c r="AD20" s="7">
        <f t="shared" si="10"/>
        <v>100</v>
      </c>
      <c r="AE20" s="46">
        <f t="shared" si="11"/>
        <v>58</v>
      </c>
      <c r="AF20" s="38">
        <f>Лист2!M18</f>
        <v>86</v>
      </c>
      <c r="AG20" s="38">
        <f>Лист2!N18</f>
        <v>86</v>
      </c>
      <c r="AH20" s="38">
        <f>Лист2!O18</f>
        <v>86</v>
      </c>
      <c r="AI20" s="38">
        <f>Лист2!P18</f>
        <v>86</v>
      </c>
      <c r="AJ20" s="38">
        <f>Лист2!Q18</f>
        <v>61</v>
      </c>
      <c r="AK20" s="38">
        <f>Лист2!R18</f>
        <v>60</v>
      </c>
      <c r="AL20" s="7">
        <f t="shared" si="12"/>
        <v>100</v>
      </c>
      <c r="AM20" s="7">
        <f t="shared" si="13"/>
        <v>100</v>
      </c>
      <c r="AN20" s="7">
        <f t="shared" si="14"/>
        <v>98.360655737704917</v>
      </c>
      <c r="AO20" s="46">
        <f t="shared" si="15"/>
        <v>100</v>
      </c>
      <c r="AP20" s="38">
        <f>Лист2!S18</f>
        <v>86</v>
      </c>
      <c r="AQ20" s="38">
        <f>Лист2!T18</f>
        <v>86</v>
      </c>
      <c r="AR20" s="38">
        <f>Лист2!U18</f>
        <v>86</v>
      </c>
      <c r="AS20" s="38">
        <f>Лист2!V18</f>
        <v>86</v>
      </c>
      <c r="AT20" s="38">
        <f>Лист2!W18</f>
        <v>86</v>
      </c>
      <c r="AU20" s="38">
        <f>Лист2!X18</f>
        <v>86</v>
      </c>
      <c r="AV20" s="7">
        <f t="shared" si="16"/>
        <v>100</v>
      </c>
      <c r="AW20" s="7">
        <f t="shared" si="17"/>
        <v>100</v>
      </c>
      <c r="AX20" s="7">
        <f t="shared" si="18"/>
        <v>100</v>
      </c>
      <c r="AY20" s="46">
        <f t="shared" si="19"/>
        <v>100</v>
      </c>
      <c r="AZ20" s="69">
        <f t="shared" si="20"/>
        <v>91.156976744186039</v>
      </c>
    </row>
    <row r="21" spans="1:52" x14ac:dyDescent="0.25">
      <c r="A21">
        <f>Лист1!C20</f>
        <v>18</v>
      </c>
      <c r="B21" t="str">
        <f>Лист1!B20</f>
        <v>ГБУСОН РО «Шахтинский пансионат для престарелых и инвалидов»</v>
      </c>
      <c r="C21" s="36">
        <f>Лист2!B19</f>
        <v>82</v>
      </c>
      <c r="D21">
        <f>SUM(Лист1!D20:R20)</f>
        <v>14</v>
      </c>
      <c r="E21" s="43">
        <f>SUM(Лист1!S20:AL20)</f>
        <v>19</v>
      </c>
      <c r="F21" s="3">
        <f>SUM(Лист1!AM20:AR20)</f>
        <v>6</v>
      </c>
      <c r="G21" s="38">
        <f>Лист2!C19</f>
        <v>46</v>
      </c>
      <c r="H21" s="38">
        <f>Лист2!D19</f>
        <v>42</v>
      </c>
      <c r="I21" s="38">
        <f>Лист2!E19</f>
        <v>38</v>
      </c>
      <c r="J21" s="38">
        <f>Лист2!F19</f>
        <v>34</v>
      </c>
      <c r="K21" s="44">
        <f t="shared" si="0"/>
        <v>94.166666666666671</v>
      </c>
      <c r="L21" s="4">
        <f t="shared" si="1"/>
        <v>100</v>
      </c>
      <c r="M21" s="42">
        <f t="shared" si="2"/>
        <v>90.389016018306634</v>
      </c>
      <c r="N21" s="46">
        <f t="shared" si="3"/>
        <v>94.405606407322665</v>
      </c>
      <c r="O21" s="45">
        <f>SUM(Лист1!AS20:AY20)</f>
        <v>7</v>
      </c>
      <c r="P21" s="38">
        <f>Лист2!G19</f>
        <v>82</v>
      </c>
      <c r="Q21" s="38">
        <f>Лист2!H19</f>
        <v>64</v>
      </c>
      <c r="R21" s="38">
        <f>Лист2!I19</f>
        <v>82</v>
      </c>
      <c r="S21" s="38">
        <f>Лист2!J19</f>
        <v>76</v>
      </c>
      <c r="T21" s="5">
        <f t="shared" si="4"/>
        <v>100</v>
      </c>
      <c r="U21" s="5">
        <f t="shared" si="5"/>
        <v>78.048780487804876</v>
      </c>
      <c r="V21" s="5">
        <f t="shared" si="6"/>
        <v>92.682926829268297</v>
      </c>
      <c r="W21" s="46">
        <f t="shared" si="7"/>
        <v>89</v>
      </c>
      <c r="X21" s="2">
        <f>SUM(Лист1!AZ20:BD20)</f>
        <v>5</v>
      </c>
      <c r="Y21" s="2">
        <f>SUM(Лист1!BE20:BJ20)</f>
        <v>5</v>
      </c>
      <c r="Z21" s="37">
        <f>Лист2!K19</f>
        <v>40</v>
      </c>
      <c r="AA21" s="37">
        <f>Лист2!L19</f>
        <v>34</v>
      </c>
      <c r="AB21" s="6">
        <f t="shared" si="8"/>
        <v>100</v>
      </c>
      <c r="AC21" s="6">
        <f t="shared" si="9"/>
        <v>100</v>
      </c>
      <c r="AD21" s="7">
        <f t="shared" si="10"/>
        <v>85</v>
      </c>
      <c r="AE21" s="46">
        <f t="shared" si="11"/>
        <v>96</v>
      </c>
      <c r="AF21" s="38">
        <f>Лист2!M19</f>
        <v>82</v>
      </c>
      <c r="AG21" s="38">
        <f>Лист2!N19</f>
        <v>78</v>
      </c>
      <c r="AH21" s="38">
        <f>Лист2!O19</f>
        <v>82</v>
      </c>
      <c r="AI21" s="38">
        <f>Лист2!P19</f>
        <v>74</v>
      </c>
      <c r="AJ21" s="38">
        <f>Лист2!Q19</f>
        <v>38</v>
      </c>
      <c r="AK21" s="38">
        <f>Лист2!R19</f>
        <v>34</v>
      </c>
      <c r="AL21" s="7">
        <f t="shared" si="12"/>
        <v>95.121951219512198</v>
      </c>
      <c r="AM21" s="7">
        <f t="shared" si="13"/>
        <v>90.243902439024396</v>
      </c>
      <c r="AN21" s="7">
        <f t="shared" si="14"/>
        <v>89.473684210526315</v>
      </c>
      <c r="AO21" s="46">
        <f t="shared" si="15"/>
        <v>92</v>
      </c>
      <c r="AP21" s="38">
        <f>Лист2!S19</f>
        <v>82</v>
      </c>
      <c r="AQ21" s="38">
        <f>Лист2!T19</f>
        <v>72</v>
      </c>
      <c r="AR21" s="38">
        <f>Лист2!U19</f>
        <v>82</v>
      </c>
      <c r="AS21" s="38">
        <f>Лист2!V19</f>
        <v>76</v>
      </c>
      <c r="AT21" s="38">
        <f>Лист2!W19</f>
        <v>82</v>
      </c>
      <c r="AU21" s="38">
        <f>Лист2!X19</f>
        <v>76</v>
      </c>
      <c r="AV21" s="7">
        <f t="shared" si="16"/>
        <v>87.804878048780495</v>
      </c>
      <c r="AW21" s="7">
        <f t="shared" si="17"/>
        <v>92.682926829268297</v>
      </c>
      <c r="AX21" s="7">
        <f t="shared" si="18"/>
        <v>92.682926829268297</v>
      </c>
      <c r="AY21" s="46">
        <f t="shared" si="19"/>
        <v>91</v>
      </c>
      <c r="AZ21" s="69">
        <f t="shared" si="20"/>
        <v>92.481121281464539</v>
      </c>
    </row>
    <row r="22" spans="1:52" x14ac:dyDescent="0.25">
      <c r="A22">
        <f>Лист1!C21</f>
        <v>19</v>
      </c>
      <c r="B22" t="str">
        <f>Лист1!B21</f>
        <v>ГБУСОН РО «Азовский детский дом-интернат для умственно отсталых детей»</v>
      </c>
      <c r="C22" s="36">
        <f>Лист2!B20</f>
        <v>262</v>
      </c>
      <c r="D22">
        <f>SUM(Лист1!D21:R21)</f>
        <v>14</v>
      </c>
      <c r="E22" s="43">
        <f>SUM(Лист1!S21:AL21)</f>
        <v>19</v>
      </c>
      <c r="F22" s="3">
        <f>SUM(Лист1!AM21:AR21)</f>
        <v>5</v>
      </c>
      <c r="G22" s="38">
        <f>Лист2!C20</f>
        <v>138</v>
      </c>
      <c r="H22" s="38">
        <f>Лист2!D20</f>
        <v>137</v>
      </c>
      <c r="I22" s="38">
        <f>Лист2!E20</f>
        <v>117</v>
      </c>
      <c r="J22" s="38">
        <f>Лист2!F20</f>
        <v>110</v>
      </c>
      <c r="K22" s="44">
        <f t="shared" si="0"/>
        <v>94.166666666666671</v>
      </c>
      <c r="L22" s="4">
        <f t="shared" si="1"/>
        <v>100</v>
      </c>
      <c r="M22" s="42">
        <f t="shared" si="2"/>
        <v>96.646228167967294</v>
      </c>
      <c r="N22" s="46">
        <f t="shared" si="3"/>
        <v>96.908491267186918</v>
      </c>
      <c r="O22" s="45">
        <f>SUM(Лист1!AS21:AY21)</f>
        <v>7</v>
      </c>
      <c r="P22" s="38">
        <f>Лист2!G20</f>
        <v>262</v>
      </c>
      <c r="Q22" s="38">
        <f>Лист2!H20</f>
        <v>261</v>
      </c>
      <c r="R22" s="38">
        <f>Лист2!I20</f>
        <v>262</v>
      </c>
      <c r="S22" s="38">
        <f>Лист2!J20</f>
        <v>262</v>
      </c>
      <c r="T22" s="5">
        <f t="shared" si="4"/>
        <v>100</v>
      </c>
      <c r="U22" s="5">
        <f t="shared" si="5"/>
        <v>99.618320610687022</v>
      </c>
      <c r="V22" s="5">
        <f t="shared" si="6"/>
        <v>100</v>
      </c>
      <c r="W22" s="46">
        <f t="shared" si="7"/>
        <v>100</v>
      </c>
      <c r="X22" s="2">
        <f>SUM(Лист1!AZ21:BD21)</f>
        <v>4</v>
      </c>
      <c r="Y22" s="2">
        <f>SUM(Лист1!BE21:BJ21)</f>
        <v>5</v>
      </c>
      <c r="Z22" s="37">
        <f>Лист2!K20</f>
        <v>104</v>
      </c>
      <c r="AA22" s="37">
        <f>Лист2!L20</f>
        <v>104</v>
      </c>
      <c r="AB22" s="6">
        <f t="shared" si="8"/>
        <v>80</v>
      </c>
      <c r="AC22" s="6">
        <f t="shared" si="9"/>
        <v>100</v>
      </c>
      <c r="AD22" s="7">
        <f t="shared" si="10"/>
        <v>100</v>
      </c>
      <c r="AE22" s="46">
        <f t="shared" si="11"/>
        <v>94</v>
      </c>
      <c r="AF22" s="38">
        <f>Лист2!M20</f>
        <v>262</v>
      </c>
      <c r="AG22" s="38">
        <f>Лист2!N20</f>
        <v>262</v>
      </c>
      <c r="AH22" s="38">
        <f>Лист2!O20</f>
        <v>262</v>
      </c>
      <c r="AI22" s="38">
        <f>Лист2!P20</f>
        <v>261</v>
      </c>
      <c r="AJ22" s="38">
        <f>Лист2!Q20</f>
        <v>236</v>
      </c>
      <c r="AK22" s="38">
        <f>Лист2!R20</f>
        <v>235</v>
      </c>
      <c r="AL22" s="7">
        <f t="shared" si="12"/>
        <v>100</v>
      </c>
      <c r="AM22" s="7">
        <f t="shared" si="13"/>
        <v>99.618320610687022</v>
      </c>
      <c r="AN22" s="7">
        <f t="shared" si="14"/>
        <v>99.576271186440678</v>
      </c>
      <c r="AO22" s="46">
        <f t="shared" si="15"/>
        <v>100</v>
      </c>
      <c r="AP22" s="38">
        <f>Лист2!S20</f>
        <v>262</v>
      </c>
      <c r="AQ22" s="38">
        <f>Лист2!T20</f>
        <v>262</v>
      </c>
      <c r="AR22" s="38">
        <f>Лист2!U20</f>
        <v>262</v>
      </c>
      <c r="AS22" s="38">
        <f>Лист2!V20</f>
        <v>262</v>
      </c>
      <c r="AT22" s="38">
        <f>Лист2!W20</f>
        <v>262</v>
      </c>
      <c r="AU22" s="38">
        <f>Лист2!X20</f>
        <v>262</v>
      </c>
      <c r="AV22" s="7">
        <f t="shared" si="16"/>
        <v>100</v>
      </c>
      <c r="AW22" s="7">
        <f t="shared" si="17"/>
        <v>100</v>
      </c>
      <c r="AX22" s="7">
        <f t="shared" si="18"/>
        <v>100</v>
      </c>
      <c r="AY22" s="46">
        <f t="shared" si="19"/>
        <v>100</v>
      </c>
      <c r="AZ22" s="69">
        <f t="shared" si="20"/>
        <v>98.181698253437389</v>
      </c>
    </row>
    <row r="23" spans="1:52" x14ac:dyDescent="0.25">
      <c r="A23">
        <f>Лист1!C22</f>
        <v>20</v>
      </c>
      <c r="B23" t="str">
        <f>Лист1!B22</f>
        <v>ГБУСОН РО «Зверевский детский дом-интернат для глубоко умственно отсталых детей»</v>
      </c>
      <c r="C23" s="36">
        <f>Лист2!B21</f>
        <v>32</v>
      </c>
      <c r="D23">
        <f>SUM(Лист1!D22:R22)</f>
        <v>15</v>
      </c>
      <c r="E23" s="43">
        <f>SUM(Лист1!S22:AL22)</f>
        <v>20</v>
      </c>
      <c r="F23" s="3">
        <f>SUM(Лист1!AM22:AR22)</f>
        <v>5</v>
      </c>
      <c r="G23" s="38">
        <f>Лист2!C21</f>
        <v>32</v>
      </c>
      <c r="H23" s="38">
        <f>Лист2!D21</f>
        <v>32</v>
      </c>
      <c r="I23" s="38">
        <f>Лист2!E21</f>
        <v>32</v>
      </c>
      <c r="J23" s="38">
        <f>Лист2!F21</f>
        <v>32</v>
      </c>
      <c r="K23" s="44">
        <f t="shared" si="0"/>
        <v>100</v>
      </c>
      <c r="L23" s="4">
        <f t="shared" si="1"/>
        <v>100</v>
      </c>
      <c r="M23" s="42">
        <f t="shared" si="2"/>
        <v>100</v>
      </c>
      <c r="N23" s="46">
        <f t="shared" si="3"/>
        <v>100</v>
      </c>
      <c r="O23" s="45">
        <f>SUM(Лист1!AS22:AY22)</f>
        <v>7</v>
      </c>
      <c r="P23" s="38">
        <f>Лист2!G21</f>
        <v>32</v>
      </c>
      <c r="Q23" s="38">
        <f>Лист2!H21</f>
        <v>32</v>
      </c>
      <c r="R23" s="38">
        <f>Лист2!I21</f>
        <v>32</v>
      </c>
      <c r="S23" s="38">
        <f>Лист2!J21</f>
        <v>32</v>
      </c>
      <c r="T23" s="5">
        <f t="shared" si="4"/>
        <v>100</v>
      </c>
      <c r="U23" s="5">
        <f t="shared" si="5"/>
        <v>100</v>
      </c>
      <c r="V23" s="5">
        <f t="shared" si="6"/>
        <v>100</v>
      </c>
      <c r="W23" s="46">
        <f t="shared" si="7"/>
        <v>100</v>
      </c>
      <c r="X23" s="2">
        <f>SUM(Лист1!AZ22:BD22)</f>
        <v>4</v>
      </c>
      <c r="Y23" s="2">
        <f>SUM(Лист1!BE22:BJ22)</f>
        <v>4</v>
      </c>
      <c r="Z23" s="37">
        <f>Лист2!K21</f>
        <v>26</v>
      </c>
      <c r="AA23" s="37">
        <f>Лист2!L21</f>
        <v>26</v>
      </c>
      <c r="AB23" s="6">
        <f t="shared" si="8"/>
        <v>80</v>
      </c>
      <c r="AC23" s="6">
        <f t="shared" si="9"/>
        <v>80</v>
      </c>
      <c r="AD23" s="7">
        <f t="shared" si="10"/>
        <v>100</v>
      </c>
      <c r="AE23" s="46">
        <f t="shared" si="11"/>
        <v>86</v>
      </c>
      <c r="AF23" s="38">
        <f>Лист2!M21</f>
        <v>32</v>
      </c>
      <c r="AG23" s="38">
        <f>Лист2!N21</f>
        <v>32</v>
      </c>
      <c r="AH23" s="38">
        <f>Лист2!O21</f>
        <v>32</v>
      </c>
      <c r="AI23" s="38">
        <f>Лист2!P21</f>
        <v>32</v>
      </c>
      <c r="AJ23" s="38">
        <f>Лист2!Q21</f>
        <v>32</v>
      </c>
      <c r="AK23" s="38">
        <f>Лист2!R21</f>
        <v>32</v>
      </c>
      <c r="AL23" s="7">
        <f t="shared" si="12"/>
        <v>100</v>
      </c>
      <c r="AM23" s="7">
        <f t="shared" si="13"/>
        <v>100</v>
      </c>
      <c r="AN23" s="7">
        <f t="shared" si="14"/>
        <v>100</v>
      </c>
      <c r="AO23" s="46">
        <f t="shared" si="15"/>
        <v>100</v>
      </c>
      <c r="AP23" s="38">
        <f>Лист2!S21</f>
        <v>32</v>
      </c>
      <c r="AQ23" s="38">
        <f>Лист2!T21</f>
        <v>32</v>
      </c>
      <c r="AR23" s="38">
        <f>Лист2!U21</f>
        <v>32</v>
      </c>
      <c r="AS23" s="38">
        <f>Лист2!V21</f>
        <v>32</v>
      </c>
      <c r="AT23" s="38">
        <f>Лист2!W21</f>
        <v>32</v>
      </c>
      <c r="AU23" s="38">
        <f>Лист2!X21</f>
        <v>32</v>
      </c>
      <c r="AV23" s="7">
        <f t="shared" si="16"/>
        <v>100</v>
      </c>
      <c r="AW23" s="7">
        <f t="shared" si="17"/>
        <v>100</v>
      </c>
      <c r="AX23" s="7">
        <f t="shared" si="18"/>
        <v>100</v>
      </c>
      <c r="AY23" s="46">
        <f t="shared" si="19"/>
        <v>100</v>
      </c>
      <c r="AZ23" s="69">
        <f t="shared" si="20"/>
        <v>97.2</v>
      </c>
    </row>
    <row r="24" spans="1:52" x14ac:dyDescent="0.25">
      <c r="A24">
        <f>Лист1!C23</f>
        <v>21</v>
      </c>
      <c r="B24" t="str">
        <f>Лист1!B23</f>
        <v>ГБУСОН РО «Социально-реабилитационный центр для несовершеннолетних г. Каменск - Шахтинского»</v>
      </c>
      <c r="C24" s="36">
        <f>Лист2!B22</f>
        <v>58</v>
      </c>
      <c r="D24">
        <f>SUM(Лист1!D23:R23)</f>
        <v>14</v>
      </c>
      <c r="E24" s="43">
        <f>SUM(Лист1!S23:AL23)</f>
        <v>19</v>
      </c>
      <c r="F24" s="3">
        <f>SUM(Лист1!AM23:AR23)</f>
        <v>6</v>
      </c>
      <c r="G24" s="38">
        <f>Лист2!C22</f>
        <v>50</v>
      </c>
      <c r="H24" s="38">
        <f>Лист2!D22</f>
        <v>50</v>
      </c>
      <c r="I24" s="38">
        <f>Лист2!E22</f>
        <v>46</v>
      </c>
      <c r="J24" s="38">
        <f>Лист2!F22</f>
        <v>46</v>
      </c>
      <c r="K24" s="44">
        <f t="shared" si="0"/>
        <v>94.166666666666671</v>
      </c>
      <c r="L24" s="4">
        <f t="shared" si="1"/>
        <v>100</v>
      </c>
      <c r="M24" s="42">
        <f t="shared" si="2"/>
        <v>100</v>
      </c>
      <c r="N24" s="46">
        <f t="shared" si="3"/>
        <v>98.25</v>
      </c>
      <c r="O24" s="45">
        <f>SUM(Лист1!AS23:AY23)</f>
        <v>7</v>
      </c>
      <c r="P24" s="38">
        <f>Лист2!G22</f>
        <v>58</v>
      </c>
      <c r="Q24" s="38">
        <f>Лист2!H22</f>
        <v>58</v>
      </c>
      <c r="R24" s="38">
        <f>Лист2!I22</f>
        <v>58</v>
      </c>
      <c r="S24" s="38">
        <f>Лист2!J22</f>
        <v>58</v>
      </c>
      <c r="T24" s="5">
        <f t="shared" si="4"/>
        <v>100</v>
      </c>
      <c r="U24" s="5">
        <f t="shared" si="5"/>
        <v>100</v>
      </c>
      <c r="V24" s="5">
        <f t="shared" si="6"/>
        <v>100</v>
      </c>
      <c r="W24" s="46">
        <f t="shared" si="7"/>
        <v>100</v>
      </c>
      <c r="X24" s="2">
        <f>SUM(Лист1!AZ23:BD23)</f>
        <v>4</v>
      </c>
      <c r="Y24" s="2">
        <f>SUM(Лист1!BE23:BJ23)</f>
        <v>5</v>
      </c>
      <c r="Z24" s="37">
        <f>Лист2!K22</f>
        <v>18</v>
      </c>
      <c r="AA24" s="37">
        <f>Лист2!L22</f>
        <v>16</v>
      </c>
      <c r="AB24" s="6">
        <f t="shared" si="8"/>
        <v>80</v>
      </c>
      <c r="AC24" s="6">
        <f t="shared" si="9"/>
        <v>100</v>
      </c>
      <c r="AD24" s="7">
        <f t="shared" si="10"/>
        <v>88.888888888888886</v>
      </c>
      <c r="AE24" s="46">
        <f t="shared" si="11"/>
        <v>91</v>
      </c>
      <c r="AF24" s="38">
        <f>Лист2!M22</f>
        <v>58</v>
      </c>
      <c r="AG24" s="38">
        <f>Лист2!N22</f>
        <v>56</v>
      </c>
      <c r="AH24" s="38">
        <f>Лист2!O22</f>
        <v>58</v>
      </c>
      <c r="AI24" s="38">
        <f>Лист2!P22</f>
        <v>58</v>
      </c>
      <c r="AJ24" s="38">
        <f>Лист2!Q22</f>
        <v>52</v>
      </c>
      <c r="AK24" s="38">
        <f>Лист2!R22</f>
        <v>52</v>
      </c>
      <c r="AL24" s="7">
        <f t="shared" si="12"/>
        <v>96.551724137931032</v>
      </c>
      <c r="AM24" s="7">
        <f t="shared" si="13"/>
        <v>100</v>
      </c>
      <c r="AN24" s="7">
        <f t="shared" si="14"/>
        <v>100</v>
      </c>
      <c r="AO24" s="46">
        <f t="shared" si="15"/>
        <v>99</v>
      </c>
      <c r="AP24" s="38">
        <f>Лист2!S22</f>
        <v>58</v>
      </c>
      <c r="AQ24" s="38">
        <f>Лист2!T22</f>
        <v>58</v>
      </c>
      <c r="AR24" s="38">
        <f>Лист2!U22</f>
        <v>58</v>
      </c>
      <c r="AS24" s="38">
        <f>Лист2!V22</f>
        <v>58</v>
      </c>
      <c r="AT24" s="38">
        <f>Лист2!W22</f>
        <v>58</v>
      </c>
      <c r="AU24" s="38">
        <f>Лист2!X22</f>
        <v>58</v>
      </c>
      <c r="AV24" s="7">
        <f t="shared" si="16"/>
        <v>100</v>
      </c>
      <c r="AW24" s="7">
        <f t="shared" si="17"/>
        <v>100</v>
      </c>
      <c r="AX24" s="7">
        <f t="shared" si="18"/>
        <v>100</v>
      </c>
      <c r="AY24" s="46">
        <f t="shared" si="19"/>
        <v>100</v>
      </c>
      <c r="AZ24" s="69">
        <f t="shared" si="20"/>
        <v>97.65</v>
      </c>
    </row>
    <row r="25" spans="1:52" x14ac:dyDescent="0.25">
      <c r="A25">
        <f>Лист1!C24</f>
        <v>22</v>
      </c>
      <c r="B25" t="str">
        <f>Лист1!B24</f>
        <v>ГБУСОН РО «Социально-реабилитационный центр для несовершеннолетних Тацинского района»</v>
      </c>
      <c r="C25" s="36">
        <f>Лист2!B23</f>
        <v>734</v>
      </c>
      <c r="D25">
        <f>SUM(Лист1!D24:R24)</f>
        <v>15</v>
      </c>
      <c r="E25" s="43">
        <f>SUM(Лист1!S24:AL24)</f>
        <v>20</v>
      </c>
      <c r="F25" s="3">
        <f>SUM(Лист1!AM24:AR24)</f>
        <v>6</v>
      </c>
      <c r="G25" s="38">
        <f>Лист2!C23</f>
        <v>726</v>
      </c>
      <c r="H25" s="38">
        <f>Лист2!D23</f>
        <v>726</v>
      </c>
      <c r="I25" s="38">
        <f>Лист2!E23</f>
        <v>688</v>
      </c>
      <c r="J25" s="38">
        <f>Лист2!F23</f>
        <v>684</v>
      </c>
      <c r="K25" s="44">
        <f t="shared" si="0"/>
        <v>100</v>
      </c>
      <c r="L25" s="4">
        <f t="shared" si="1"/>
        <v>100</v>
      </c>
      <c r="M25" s="42">
        <f t="shared" si="2"/>
        <v>99.70930232558139</v>
      </c>
      <c r="N25" s="46">
        <f t="shared" si="3"/>
        <v>99.883720930232556</v>
      </c>
      <c r="O25" s="45">
        <f>SUM(Лист1!AS24:AY24)</f>
        <v>7</v>
      </c>
      <c r="P25" s="38">
        <f>Лист2!G23</f>
        <v>734</v>
      </c>
      <c r="Q25" s="38">
        <f>Лист2!H23</f>
        <v>734</v>
      </c>
      <c r="R25" s="38">
        <f>Лист2!I23</f>
        <v>734</v>
      </c>
      <c r="S25" s="38">
        <f>Лист2!J23</f>
        <v>734</v>
      </c>
      <c r="T25" s="5">
        <f t="shared" si="4"/>
        <v>100</v>
      </c>
      <c r="U25" s="5">
        <f t="shared" si="5"/>
        <v>100</v>
      </c>
      <c r="V25" s="5">
        <f t="shared" si="6"/>
        <v>100</v>
      </c>
      <c r="W25" s="46">
        <f t="shared" si="7"/>
        <v>100</v>
      </c>
      <c r="X25" s="2">
        <f>SUM(Лист1!AZ24:BD24)</f>
        <v>4</v>
      </c>
      <c r="Y25" s="2">
        <f>SUM(Лист1!BE24:BJ24)</f>
        <v>5</v>
      </c>
      <c r="Z25" s="37">
        <f>Лист2!K23</f>
        <v>188</v>
      </c>
      <c r="AA25" s="37">
        <f>Лист2!L23</f>
        <v>188</v>
      </c>
      <c r="AB25" s="6">
        <f t="shared" si="8"/>
        <v>80</v>
      </c>
      <c r="AC25" s="6">
        <f t="shared" si="9"/>
        <v>100</v>
      </c>
      <c r="AD25" s="7">
        <f t="shared" si="10"/>
        <v>100</v>
      </c>
      <c r="AE25" s="46">
        <f t="shared" si="11"/>
        <v>94</v>
      </c>
      <c r="AF25" s="38">
        <f>Лист2!M23</f>
        <v>734</v>
      </c>
      <c r="AG25" s="38">
        <f>Лист2!N23</f>
        <v>730</v>
      </c>
      <c r="AH25" s="38">
        <f>Лист2!O23</f>
        <v>734</v>
      </c>
      <c r="AI25" s="38">
        <f>Лист2!P23</f>
        <v>734</v>
      </c>
      <c r="AJ25" s="38">
        <f>Лист2!Q23</f>
        <v>724</v>
      </c>
      <c r="AK25" s="38">
        <f>Лист2!R23</f>
        <v>724</v>
      </c>
      <c r="AL25" s="7">
        <f t="shared" si="12"/>
        <v>99.4550408719346</v>
      </c>
      <c r="AM25" s="7">
        <f t="shared" si="13"/>
        <v>100</v>
      </c>
      <c r="AN25" s="7">
        <f t="shared" si="14"/>
        <v>100</v>
      </c>
      <c r="AO25" s="46">
        <f t="shared" si="15"/>
        <v>100</v>
      </c>
      <c r="AP25" s="38">
        <f>Лист2!S23</f>
        <v>734</v>
      </c>
      <c r="AQ25" s="38">
        <f>Лист2!T23</f>
        <v>732</v>
      </c>
      <c r="AR25" s="38">
        <f>Лист2!U23</f>
        <v>734</v>
      </c>
      <c r="AS25" s="38">
        <f>Лист2!V23</f>
        <v>734</v>
      </c>
      <c r="AT25" s="38">
        <f>Лист2!W23</f>
        <v>734</v>
      </c>
      <c r="AU25" s="38">
        <f>Лист2!X23</f>
        <v>734</v>
      </c>
      <c r="AV25" s="7">
        <f t="shared" si="16"/>
        <v>99.727520435967307</v>
      </c>
      <c r="AW25" s="7">
        <f t="shared" si="17"/>
        <v>100</v>
      </c>
      <c r="AX25" s="7">
        <f t="shared" si="18"/>
        <v>100</v>
      </c>
      <c r="AY25" s="46">
        <f t="shared" si="19"/>
        <v>100</v>
      </c>
      <c r="AZ25" s="69">
        <f t="shared" si="20"/>
        <v>98.776744186046514</v>
      </c>
    </row>
    <row r="26" spans="1:52" x14ac:dyDescent="0.25">
      <c r="A26">
        <f>Лист1!C25</f>
        <v>23</v>
      </c>
      <c r="B26" t="str">
        <f>Лист1!B25</f>
        <v>ГБУСОН РО «Социально-реабилитационный центр для несовершеннолетних Цимлянского района</v>
      </c>
      <c r="C26" s="36">
        <f>Лист2!B24</f>
        <v>804</v>
      </c>
      <c r="D26">
        <f>SUM(Лист1!D25:R25)</f>
        <v>15</v>
      </c>
      <c r="E26" s="43">
        <f>SUM(Лист1!S25:AL25)</f>
        <v>20</v>
      </c>
      <c r="F26" s="3">
        <f>SUM(Лист1!AM25:AR25)</f>
        <v>6</v>
      </c>
      <c r="G26" s="38">
        <f>Лист2!C24</f>
        <v>758</v>
      </c>
      <c r="H26" s="38">
        <f>Лист2!D24</f>
        <v>752</v>
      </c>
      <c r="I26" s="38">
        <f>Лист2!E24</f>
        <v>350</v>
      </c>
      <c r="J26" s="38">
        <f>Лист2!F24</f>
        <v>350</v>
      </c>
      <c r="K26" s="44">
        <f t="shared" si="0"/>
        <v>100</v>
      </c>
      <c r="L26" s="4">
        <f t="shared" si="1"/>
        <v>100</v>
      </c>
      <c r="M26" s="42">
        <f t="shared" si="2"/>
        <v>99.604221635883903</v>
      </c>
      <c r="N26" s="46">
        <f t="shared" si="3"/>
        <v>99.841688654353561</v>
      </c>
      <c r="O26" s="45">
        <f>SUM(Лист1!AS25:AY25)</f>
        <v>7</v>
      </c>
      <c r="P26" s="38">
        <f>Лист2!G24</f>
        <v>804</v>
      </c>
      <c r="Q26" s="38">
        <f>Лист2!H24</f>
        <v>800</v>
      </c>
      <c r="R26" s="38">
        <f>Лист2!I24</f>
        <v>804</v>
      </c>
      <c r="S26" s="38">
        <f>Лист2!J24</f>
        <v>804</v>
      </c>
      <c r="T26" s="5">
        <f t="shared" si="4"/>
        <v>100</v>
      </c>
      <c r="U26" s="5">
        <f t="shared" si="5"/>
        <v>99.50248756218906</v>
      </c>
      <c r="V26" s="5">
        <f t="shared" si="6"/>
        <v>100</v>
      </c>
      <c r="W26" s="46">
        <f t="shared" si="7"/>
        <v>100</v>
      </c>
      <c r="X26" s="2">
        <f>SUM(Лист1!AZ25:BD25)</f>
        <v>1</v>
      </c>
      <c r="Y26" s="2">
        <f>SUM(Лист1!BE25:BJ25)</f>
        <v>3</v>
      </c>
      <c r="Z26" s="37">
        <f>Лист2!K24</f>
        <v>46</v>
      </c>
      <c r="AA26" s="37">
        <f>Лист2!L24</f>
        <v>46</v>
      </c>
      <c r="AB26" s="6">
        <f t="shared" si="8"/>
        <v>20</v>
      </c>
      <c r="AC26" s="6">
        <f t="shared" si="9"/>
        <v>60</v>
      </c>
      <c r="AD26" s="7">
        <f t="shared" si="10"/>
        <v>100</v>
      </c>
      <c r="AE26" s="46">
        <f t="shared" si="11"/>
        <v>60</v>
      </c>
      <c r="AF26" s="38">
        <f>Лист2!M24</f>
        <v>804</v>
      </c>
      <c r="AG26" s="38">
        <f>Лист2!N24</f>
        <v>798</v>
      </c>
      <c r="AH26" s="38">
        <f>Лист2!O24</f>
        <v>804</v>
      </c>
      <c r="AI26" s="38">
        <f>Лист2!P24</f>
        <v>804</v>
      </c>
      <c r="AJ26" s="38">
        <f>Лист2!Q24</f>
        <v>740</v>
      </c>
      <c r="AK26" s="38">
        <f>Лист2!R24</f>
        <v>740</v>
      </c>
      <c r="AL26" s="7">
        <f t="shared" si="12"/>
        <v>99.253731343283576</v>
      </c>
      <c r="AM26" s="7">
        <f t="shared" si="13"/>
        <v>100</v>
      </c>
      <c r="AN26" s="7">
        <f t="shared" si="14"/>
        <v>100</v>
      </c>
      <c r="AO26" s="46">
        <f t="shared" si="15"/>
        <v>100</v>
      </c>
      <c r="AP26" s="38">
        <f>Лист2!S24</f>
        <v>804</v>
      </c>
      <c r="AQ26" s="38">
        <f>Лист2!T24</f>
        <v>804</v>
      </c>
      <c r="AR26" s="38">
        <f>Лист2!U24</f>
        <v>804</v>
      </c>
      <c r="AS26" s="38">
        <f>Лист2!V24</f>
        <v>804</v>
      </c>
      <c r="AT26" s="38">
        <f>Лист2!W24</f>
        <v>804</v>
      </c>
      <c r="AU26" s="38">
        <f>Лист2!X24</f>
        <v>804</v>
      </c>
      <c r="AV26" s="7">
        <f t="shared" si="16"/>
        <v>100</v>
      </c>
      <c r="AW26" s="7">
        <f t="shared" si="17"/>
        <v>100</v>
      </c>
      <c r="AX26" s="7">
        <f t="shared" si="18"/>
        <v>100</v>
      </c>
      <c r="AY26" s="46">
        <f t="shared" si="19"/>
        <v>100</v>
      </c>
      <c r="AZ26" s="69">
        <f t="shared" si="20"/>
        <v>91.968337730870715</v>
      </c>
    </row>
    <row r="27" spans="1:52" x14ac:dyDescent="0.25">
      <c r="A27">
        <f>Лист1!C26</f>
        <v>24</v>
      </c>
      <c r="B27" t="str">
        <f>Лист1!B26</f>
        <v>ГБУСОН РО «Социально-реабилитационный центр для несовершеннолетних Чертковского района»</v>
      </c>
      <c r="C27" s="36">
        <f>Лист2!B25</f>
        <v>10</v>
      </c>
      <c r="D27">
        <f>SUM(Лист1!D26:R26)</f>
        <v>15</v>
      </c>
      <c r="E27" s="43">
        <f>SUM(Лист1!S26:AL26)</f>
        <v>20</v>
      </c>
      <c r="F27" s="3">
        <f>SUM(Лист1!AM26:AR26)</f>
        <v>5</v>
      </c>
      <c r="G27" s="38">
        <f>Лист2!C25</f>
        <v>10</v>
      </c>
      <c r="H27" s="38">
        <f>Лист2!D25</f>
        <v>10</v>
      </c>
      <c r="I27" s="38">
        <f>Лист2!E25</f>
        <v>10</v>
      </c>
      <c r="J27" s="38">
        <f>Лист2!F25</f>
        <v>10</v>
      </c>
      <c r="K27" s="44">
        <f t="shared" si="0"/>
        <v>100</v>
      </c>
      <c r="L27" s="4">
        <f t="shared" si="1"/>
        <v>100</v>
      </c>
      <c r="M27" s="42">
        <f t="shared" si="2"/>
        <v>100</v>
      </c>
      <c r="N27" s="46">
        <f t="shared" si="3"/>
        <v>100</v>
      </c>
      <c r="O27" s="45">
        <f>SUM(Лист1!AS26:AY26)</f>
        <v>7</v>
      </c>
      <c r="P27" s="38">
        <f>Лист2!G25</f>
        <v>10</v>
      </c>
      <c r="Q27" s="38">
        <f>Лист2!H25</f>
        <v>10</v>
      </c>
      <c r="R27" s="38">
        <f>Лист2!I25</f>
        <v>10</v>
      </c>
      <c r="S27" s="38">
        <f>Лист2!J25</f>
        <v>10</v>
      </c>
      <c r="T27" s="5">
        <f t="shared" si="4"/>
        <v>100</v>
      </c>
      <c r="U27" s="5">
        <f t="shared" si="5"/>
        <v>100</v>
      </c>
      <c r="V27" s="5">
        <f t="shared" si="6"/>
        <v>100</v>
      </c>
      <c r="W27" s="46">
        <f t="shared" si="7"/>
        <v>100</v>
      </c>
      <c r="X27" s="2">
        <f>SUM(Лист1!AZ26:BD26)</f>
        <v>3</v>
      </c>
      <c r="Y27" s="2">
        <f>SUM(Лист1!BE26:BJ26)</f>
        <v>4</v>
      </c>
      <c r="Z27" s="37">
        <f>Лист2!K25</f>
        <v>10</v>
      </c>
      <c r="AA27" s="37">
        <f>Лист2!L25</f>
        <v>10</v>
      </c>
      <c r="AB27" s="6">
        <f t="shared" si="8"/>
        <v>60</v>
      </c>
      <c r="AC27" s="6">
        <f t="shared" si="9"/>
        <v>80</v>
      </c>
      <c r="AD27" s="7">
        <f t="shared" si="10"/>
        <v>100</v>
      </c>
      <c r="AE27" s="46">
        <f t="shared" si="11"/>
        <v>80</v>
      </c>
      <c r="AF27" s="38">
        <f>Лист2!M25</f>
        <v>10</v>
      </c>
      <c r="AG27" s="38">
        <f>Лист2!N25</f>
        <v>10</v>
      </c>
      <c r="AH27" s="38">
        <f>Лист2!O25</f>
        <v>10</v>
      </c>
      <c r="AI27" s="38">
        <f>Лист2!P25</f>
        <v>10</v>
      </c>
      <c r="AJ27" s="38">
        <f>Лист2!Q25</f>
        <v>10</v>
      </c>
      <c r="AK27" s="38">
        <f>Лист2!R25</f>
        <v>10</v>
      </c>
      <c r="AL27" s="7">
        <f t="shared" si="12"/>
        <v>100</v>
      </c>
      <c r="AM27" s="7">
        <f t="shared" si="13"/>
        <v>100</v>
      </c>
      <c r="AN27" s="7">
        <f t="shared" si="14"/>
        <v>100</v>
      </c>
      <c r="AO27" s="46">
        <f t="shared" si="15"/>
        <v>100</v>
      </c>
      <c r="AP27" s="38">
        <f>Лист2!S25</f>
        <v>10</v>
      </c>
      <c r="AQ27" s="38">
        <f>Лист2!T25</f>
        <v>10</v>
      </c>
      <c r="AR27" s="38">
        <f>Лист2!U25</f>
        <v>10</v>
      </c>
      <c r="AS27" s="38">
        <f>Лист2!V25</f>
        <v>10</v>
      </c>
      <c r="AT27" s="38">
        <f>Лист2!W25</f>
        <v>10</v>
      </c>
      <c r="AU27" s="38">
        <f>Лист2!X25</f>
        <v>10</v>
      </c>
      <c r="AV27" s="7">
        <f t="shared" si="16"/>
        <v>100</v>
      </c>
      <c r="AW27" s="7">
        <f t="shared" si="17"/>
        <v>100</v>
      </c>
      <c r="AX27" s="7">
        <f t="shared" si="18"/>
        <v>100</v>
      </c>
      <c r="AY27" s="46">
        <f t="shared" si="19"/>
        <v>100</v>
      </c>
      <c r="AZ27" s="69">
        <f t="shared" si="20"/>
        <v>96</v>
      </c>
    </row>
    <row r="28" spans="1:52" x14ac:dyDescent="0.25">
      <c r="A28">
        <f>Лист1!C27</f>
        <v>25</v>
      </c>
      <c r="B28" t="str">
        <f>Лист1!B27</f>
        <v>ГБУСОН РО "Социальный приют для детей и подростков г. Батайска"</v>
      </c>
      <c r="C28" s="36">
        <f>Лист2!B26</f>
        <v>20</v>
      </c>
      <c r="D28">
        <f>SUM(Лист1!D27:R27)</f>
        <v>15</v>
      </c>
      <c r="E28" s="43">
        <f>SUM(Лист1!S27:AL27)</f>
        <v>20</v>
      </c>
      <c r="F28" s="3">
        <f>SUM(Лист1!AM27:AR27)</f>
        <v>6</v>
      </c>
      <c r="G28" s="38">
        <f>Лист2!C26</f>
        <v>20</v>
      </c>
      <c r="H28" s="38">
        <f>Лист2!D26</f>
        <v>20</v>
      </c>
      <c r="I28" s="38">
        <f>Лист2!E26</f>
        <v>16</v>
      </c>
      <c r="J28" s="38">
        <f>Лист2!F26</f>
        <v>16</v>
      </c>
      <c r="K28" s="44">
        <f t="shared" si="0"/>
        <v>100</v>
      </c>
      <c r="L28" s="4">
        <f t="shared" si="1"/>
        <v>100</v>
      </c>
      <c r="M28" s="42">
        <f t="shared" si="2"/>
        <v>100</v>
      </c>
      <c r="N28" s="46">
        <f t="shared" si="3"/>
        <v>100</v>
      </c>
      <c r="O28" s="45">
        <f>SUM(Лист1!AS27:AY27)</f>
        <v>7</v>
      </c>
      <c r="P28" s="38">
        <f>Лист2!G26</f>
        <v>20</v>
      </c>
      <c r="Q28" s="38">
        <f>Лист2!H26</f>
        <v>20</v>
      </c>
      <c r="R28" s="38">
        <f>Лист2!I26</f>
        <v>20</v>
      </c>
      <c r="S28" s="38">
        <f>Лист2!J26</f>
        <v>20</v>
      </c>
      <c r="T28" s="5">
        <f t="shared" si="4"/>
        <v>100</v>
      </c>
      <c r="U28" s="5">
        <f t="shared" si="5"/>
        <v>100</v>
      </c>
      <c r="V28" s="5">
        <f t="shared" si="6"/>
        <v>100</v>
      </c>
      <c r="W28" s="46">
        <f t="shared" si="7"/>
        <v>100</v>
      </c>
      <c r="X28" s="2">
        <f>SUM(Лист1!AZ27:BD27)</f>
        <v>0</v>
      </c>
      <c r="Y28" s="2">
        <f>SUM(Лист1!BE27:BJ27)</f>
        <v>5</v>
      </c>
      <c r="Z28" s="37">
        <f>Лист2!K26</f>
        <v>10</v>
      </c>
      <c r="AA28" s="37">
        <f>Лист2!L26</f>
        <v>5</v>
      </c>
      <c r="AB28" s="6">
        <f t="shared" si="8"/>
        <v>0</v>
      </c>
      <c r="AC28" s="6">
        <f t="shared" si="9"/>
        <v>100</v>
      </c>
      <c r="AD28" s="7">
        <f t="shared" si="10"/>
        <v>50</v>
      </c>
      <c r="AE28" s="46">
        <f t="shared" si="11"/>
        <v>55</v>
      </c>
      <c r="AF28" s="38">
        <f>Лист2!M26</f>
        <v>20</v>
      </c>
      <c r="AG28" s="38">
        <f>Лист2!N26</f>
        <v>20</v>
      </c>
      <c r="AH28" s="38">
        <f>Лист2!O26</f>
        <v>20</v>
      </c>
      <c r="AI28" s="38">
        <f>Лист2!P26</f>
        <v>20</v>
      </c>
      <c r="AJ28" s="38">
        <f>Лист2!Q26</f>
        <v>20</v>
      </c>
      <c r="AK28" s="38">
        <f>Лист2!R26</f>
        <v>20</v>
      </c>
      <c r="AL28" s="7">
        <f t="shared" si="12"/>
        <v>100</v>
      </c>
      <c r="AM28" s="7">
        <f t="shared" si="13"/>
        <v>100</v>
      </c>
      <c r="AN28" s="7">
        <f t="shared" si="14"/>
        <v>100</v>
      </c>
      <c r="AO28" s="46">
        <f t="shared" si="15"/>
        <v>100</v>
      </c>
      <c r="AP28" s="38">
        <f>Лист2!S26</f>
        <v>20</v>
      </c>
      <c r="AQ28" s="38">
        <f>Лист2!T26</f>
        <v>20</v>
      </c>
      <c r="AR28" s="38">
        <f>Лист2!U26</f>
        <v>20</v>
      </c>
      <c r="AS28" s="38">
        <f>Лист2!V26</f>
        <v>20</v>
      </c>
      <c r="AT28" s="38">
        <f>Лист2!W26</f>
        <v>20</v>
      </c>
      <c r="AU28" s="38">
        <f>Лист2!X26</f>
        <v>20</v>
      </c>
      <c r="AV28" s="7">
        <f t="shared" si="16"/>
        <v>100</v>
      </c>
      <c r="AW28" s="7">
        <f t="shared" si="17"/>
        <v>100</v>
      </c>
      <c r="AX28" s="7">
        <f t="shared" si="18"/>
        <v>100</v>
      </c>
      <c r="AY28" s="46">
        <f t="shared" si="19"/>
        <v>100</v>
      </c>
      <c r="AZ28" s="69">
        <f t="shared" si="20"/>
        <v>91</v>
      </c>
    </row>
    <row r="29" spans="1:52" x14ac:dyDescent="0.25">
      <c r="A29">
        <f>Лист1!C28</f>
        <v>26</v>
      </c>
      <c r="B29" t="str">
        <f>Лист1!B28</f>
        <v>ГБУСОН РО «Социальный приют для детей и подростков Зимовниковского района»</v>
      </c>
      <c r="C29" s="36">
        <f>Лист2!B27</f>
        <v>91</v>
      </c>
      <c r="D29">
        <f>SUM(Лист1!D28:R28)</f>
        <v>12</v>
      </c>
      <c r="E29" s="43">
        <f>SUM(Лист1!S28:AL28)</f>
        <v>13</v>
      </c>
      <c r="F29" s="3">
        <f>SUM(Лист1!AM28:AR28)</f>
        <v>3</v>
      </c>
      <c r="G29" s="38">
        <f>Лист2!C27</f>
        <v>84</v>
      </c>
      <c r="H29" s="38">
        <f>Лист2!D27</f>
        <v>84</v>
      </c>
      <c r="I29" s="38">
        <f>Лист2!E27</f>
        <v>69</v>
      </c>
      <c r="J29" s="38">
        <f>Лист2!F27</f>
        <v>62</v>
      </c>
      <c r="K29" s="44">
        <f t="shared" si="0"/>
        <v>72.500000000000014</v>
      </c>
      <c r="L29" s="4">
        <f t="shared" si="1"/>
        <v>90</v>
      </c>
      <c r="M29" s="42">
        <f t="shared" si="2"/>
        <v>94.927536231884062</v>
      </c>
      <c r="N29" s="46">
        <f t="shared" si="3"/>
        <v>86.721014492753625</v>
      </c>
      <c r="O29" s="45">
        <f>SUM(Лист1!AS28:AY28)</f>
        <v>7</v>
      </c>
      <c r="P29" s="38">
        <f>Лист2!G27</f>
        <v>91</v>
      </c>
      <c r="Q29" s="38">
        <f>Лист2!H27</f>
        <v>91</v>
      </c>
      <c r="R29" s="38">
        <f>Лист2!I27</f>
        <v>91</v>
      </c>
      <c r="S29" s="38">
        <f>Лист2!J27</f>
        <v>91</v>
      </c>
      <c r="T29" s="5">
        <f t="shared" si="4"/>
        <v>100</v>
      </c>
      <c r="U29" s="5">
        <f t="shared" si="5"/>
        <v>100</v>
      </c>
      <c r="V29" s="5">
        <f t="shared" si="6"/>
        <v>100</v>
      </c>
      <c r="W29" s="46">
        <f t="shared" si="7"/>
        <v>100</v>
      </c>
      <c r="X29" s="2">
        <f>SUM(Лист1!AZ28:BD28)</f>
        <v>0</v>
      </c>
      <c r="Y29" s="2">
        <f>SUM(Лист1!BE28:BJ28)</f>
        <v>2</v>
      </c>
      <c r="Z29" s="37">
        <f>Лист2!K27</f>
        <v>55</v>
      </c>
      <c r="AA29" s="37">
        <f>Лист2!L27</f>
        <v>55</v>
      </c>
      <c r="AB29" s="6">
        <f t="shared" si="8"/>
        <v>0</v>
      </c>
      <c r="AC29" s="6">
        <f t="shared" si="9"/>
        <v>40</v>
      </c>
      <c r="AD29" s="7">
        <f t="shared" si="10"/>
        <v>100</v>
      </c>
      <c r="AE29" s="46">
        <f t="shared" si="11"/>
        <v>46</v>
      </c>
      <c r="AF29" s="38">
        <f>Лист2!M27</f>
        <v>91</v>
      </c>
      <c r="AG29" s="38">
        <f>Лист2!N27</f>
        <v>90</v>
      </c>
      <c r="AH29" s="38">
        <f>Лист2!O27</f>
        <v>91</v>
      </c>
      <c r="AI29" s="38">
        <f>Лист2!P27</f>
        <v>91</v>
      </c>
      <c r="AJ29" s="38">
        <f>Лист2!Q27</f>
        <v>83</v>
      </c>
      <c r="AK29" s="38">
        <f>Лист2!R27</f>
        <v>83</v>
      </c>
      <c r="AL29" s="7">
        <f t="shared" si="12"/>
        <v>98.901098901098905</v>
      </c>
      <c r="AM29" s="7">
        <f t="shared" si="13"/>
        <v>100</v>
      </c>
      <c r="AN29" s="7">
        <f t="shared" si="14"/>
        <v>100</v>
      </c>
      <c r="AO29" s="46">
        <f t="shared" si="15"/>
        <v>100</v>
      </c>
      <c r="AP29" s="38">
        <f>Лист2!S27</f>
        <v>91</v>
      </c>
      <c r="AQ29" s="38">
        <f>Лист2!T27</f>
        <v>91</v>
      </c>
      <c r="AR29" s="38">
        <f>Лист2!U27</f>
        <v>91</v>
      </c>
      <c r="AS29" s="38">
        <f>Лист2!V27</f>
        <v>91</v>
      </c>
      <c r="AT29" s="38">
        <f>Лист2!W27</f>
        <v>91</v>
      </c>
      <c r="AU29" s="38">
        <f>Лист2!X27</f>
        <v>91</v>
      </c>
      <c r="AV29" s="7">
        <f t="shared" si="16"/>
        <v>100</v>
      </c>
      <c r="AW29" s="7">
        <f t="shared" si="17"/>
        <v>100</v>
      </c>
      <c r="AX29" s="7">
        <f t="shared" si="18"/>
        <v>100</v>
      </c>
      <c r="AY29" s="46">
        <f t="shared" si="19"/>
        <v>100</v>
      </c>
      <c r="AZ29" s="69">
        <f t="shared" si="20"/>
        <v>86.544202898550722</v>
      </c>
    </row>
    <row r="30" spans="1:52" x14ac:dyDescent="0.25">
      <c r="A30">
        <f>Лист1!C29</f>
        <v>27</v>
      </c>
      <c r="B30" t="str">
        <f>Лист1!B29</f>
        <v>ГБУСОН РО «Социальный приют для детей и подростков Морозовского района»</v>
      </c>
      <c r="C30" s="36">
        <f>Лист2!B28</f>
        <v>16</v>
      </c>
      <c r="D30">
        <f>SUM(Лист1!D29:R29)</f>
        <v>15</v>
      </c>
      <c r="E30" s="43">
        <f>SUM(Лист1!S29:AL29)</f>
        <v>20</v>
      </c>
      <c r="F30" s="3">
        <f>SUM(Лист1!AM29:AR29)</f>
        <v>4</v>
      </c>
      <c r="G30" s="38">
        <f>Лист2!C28</f>
        <v>6</v>
      </c>
      <c r="H30" s="38">
        <f>Лист2!D28</f>
        <v>6</v>
      </c>
      <c r="I30" s="38">
        <f>Лист2!E28</f>
        <v>4</v>
      </c>
      <c r="J30" s="38">
        <f>Лист2!F28</f>
        <v>4</v>
      </c>
      <c r="K30" s="44">
        <f t="shared" si="0"/>
        <v>100</v>
      </c>
      <c r="L30" s="4">
        <f t="shared" si="1"/>
        <v>100</v>
      </c>
      <c r="M30" s="42">
        <f t="shared" si="2"/>
        <v>100</v>
      </c>
      <c r="N30" s="46">
        <f t="shared" si="3"/>
        <v>100</v>
      </c>
      <c r="O30" s="45">
        <f>SUM(Лист1!AS29:AY29)</f>
        <v>7</v>
      </c>
      <c r="P30" s="38">
        <f>Лист2!G28</f>
        <v>16</v>
      </c>
      <c r="Q30" s="38">
        <f>Лист2!H28</f>
        <v>16</v>
      </c>
      <c r="R30" s="38">
        <f>Лист2!I28</f>
        <v>16</v>
      </c>
      <c r="S30" s="38">
        <f>Лист2!J28</f>
        <v>16</v>
      </c>
      <c r="T30" s="5">
        <f t="shared" si="4"/>
        <v>100</v>
      </c>
      <c r="U30" s="5">
        <f t="shared" si="5"/>
        <v>100</v>
      </c>
      <c r="V30" s="5">
        <f t="shared" si="6"/>
        <v>100</v>
      </c>
      <c r="W30" s="46">
        <f t="shared" si="7"/>
        <v>100</v>
      </c>
      <c r="X30" s="2">
        <f>SUM(Лист1!AZ29:BD29)</f>
        <v>3</v>
      </c>
      <c r="Y30" s="2">
        <f>SUM(Лист1!BE29:BJ29)</f>
        <v>3</v>
      </c>
      <c r="Z30" s="37">
        <f>Лист2!K28</f>
        <v>6</v>
      </c>
      <c r="AA30" s="37">
        <f>Лист2!L28</f>
        <v>4</v>
      </c>
      <c r="AB30" s="6">
        <f t="shared" si="8"/>
        <v>60</v>
      </c>
      <c r="AC30" s="6">
        <f t="shared" si="9"/>
        <v>60</v>
      </c>
      <c r="AD30" s="7">
        <f t="shared" si="10"/>
        <v>66.666666666666671</v>
      </c>
      <c r="AE30" s="46">
        <f t="shared" si="11"/>
        <v>62</v>
      </c>
      <c r="AF30" s="38">
        <f>Лист2!M28</f>
        <v>16</v>
      </c>
      <c r="AG30" s="38">
        <f>Лист2!N28</f>
        <v>16</v>
      </c>
      <c r="AH30" s="38">
        <f>Лист2!O28</f>
        <v>16</v>
      </c>
      <c r="AI30" s="38">
        <f>Лист2!P28</f>
        <v>16</v>
      </c>
      <c r="AJ30" s="38">
        <f>Лист2!Q28</f>
        <v>2</v>
      </c>
      <c r="AK30" s="38">
        <f>Лист2!R28</f>
        <v>2</v>
      </c>
      <c r="AL30" s="7">
        <f t="shared" si="12"/>
        <v>100</v>
      </c>
      <c r="AM30" s="7">
        <f t="shared" si="13"/>
        <v>100</v>
      </c>
      <c r="AN30" s="7">
        <f t="shared" si="14"/>
        <v>100</v>
      </c>
      <c r="AO30" s="46">
        <f t="shared" si="15"/>
        <v>100</v>
      </c>
      <c r="AP30" s="38">
        <f>Лист2!S28</f>
        <v>16</v>
      </c>
      <c r="AQ30" s="38">
        <f>Лист2!T28</f>
        <v>16</v>
      </c>
      <c r="AR30" s="38">
        <f>Лист2!U28</f>
        <v>16</v>
      </c>
      <c r="AS30" s="38">
        <f>Лист2!V28</f>
        <v>16</v>
      </c>
      <c r="AT30" s="38">
        <f>Лист2!W28</f>
        <v>16</v>
      </c>
      <c r="AU30" s="38">
        <f>Лист2!X28</f>
        <v>16</v>
      </c>
      <c r="AV30" s="7">
        <f t="shared" si="16"/>
        <v>100</v>
      </c>
      <c r="AW30" s="7">
        <f t="shared" si="17"/>
        <v>100</v>
      </c>
      <c r="AX30" s="7">
        <f t="shared" si="18"/>
        <v>100</v>
      </c>
      <c r="AY30" s="46">
        <f t="shared" si="19"/>
        <v>100</v>
      </c>
      <c r="AZ30" s="69">
        <f t="shared" si="20"/>
        <v>92.4</v>
      </c>
    </row>
    <row r="31" spans="1:52" x14ac:dyDescent="0.25">
      <c r="A31">
        <f>Лист1!C30</f>
        <v>28</v>
      </c>
      <c r="B31" t="str">
        <f>Лист1!B30</f>
        <v>ГБУСОН РО «Социальный приют для детей и подростков  Октябрьского района «Огонек»</v>
      </c>
      <c r="C31" s="36">
        <f>Лист2!B29</f>
        <v>47</v>
      </c>
      <c r="D31">
        <f>SUM(Лист1!D30:R30)</f>
        <v>15</v>
      </c>
      <c r="E31" s="43">
        <f>SUM(Лист1!S30:AL30)</f>
        <v>20</v>
      </c>
      <c r="F31" s="3">
        <f>SUM(Лист1!AM30:AR30)</f>
        <v>6</v>
      </c>
      <c r="G31" s="38">
        <f>Лист2!C29</f>
        <v>45</v>
      </c>
      <c r="H31" s="38">
        <f>Лист2!D29</f>
        <v>45</v>
      </c>
      <c r="I31" s="38">
        <f>Лист2!E29</f>
        <v>26</v>
      </c>
      <c r="J31" s="38">
        <f>Лист2!F29</f>
        <v>26</v>
      </c>
      <c r="K31" s="44">
        <f t="shared" si="0"/>
        <v>100</v>
      </c>
      <c r="L31" s="4">
        <f t="shared" si="1"/>
        <v>100</v>
      </c>
      <c r="M31" s="42">
        <f t="shared" si="2"/>
        <v>100</v>
      </c>
      <c r="N31" s="46">
        <f t="shared" si="3"/>
        <v>100</v>
      </c>
      <c r="O31" s="45">
        <f>SUM(Лист1!AS30:AY30)</f>
        <v>7</v>
      </c>
      <c r="P31" s="38">
        <f>Лист2!G29</f>
        <v>47</v>
      </c>
      <c r="Q31" s="38">
        <f>Лист2!H29</f>
        <v>47</v>
      </c>
      <c r="R31" s="38">
        <f>Лист2!I29</f>
        <v>47</v>
      </c>
      <c r="S31" s="38">
        <f>Лист2!J29</f>
        <v>47</v>
      </c>
      <c r="T31" s="5">
        <f t="shared" si="4"/>
        <v>100</v>
      </c>
      <c r="U31" s="5">
        <f t="shared" si="5"/>
        <v>100</v>
      </c>
      <c r="V31" s="5">
        <f t="shared" si="6"/>
        <v>100</v>
      </c>
      <c r="W31" s="46">
        <f t="shared" si="7"/>
        <v>100</v>
      </c>
      <c r="X31" s="2">
        <f>SUM(Лист1!AZ30:BD30)</f>
        <v>5</v>
      </c>
      <c r="Y31" s="2">
        <f>SUM(Лист1!BE30:BJ30)</f>
        <v>5</v>
      </c>
      <c r="Z31" s="37">
        <f>Лист2!K29</f>
        <v>9</v>
      </c>
      <c r="AA31" s="37">
        <f>Лист2!L29</f>
        <v>9</v>
      </c>
      <c r="AB31" s="6">
        <f t="shared" si="8"/>
        <v>100</v>
      </c>
      <c r="AC31" s="6">
        <f t="shared" si="9"/>
        <v>100</v>
      </c>
      <c r="AD31" s="7">
        <f t="shared" si="10"/>
        <v>100</v>
      </c>
      <c r="AE31" s="46">
        <f t="shared" si="11"/>
        <v>100</v>
      </c>
      <c r="AF31" s="38">
        <f>Лист2!M29</f>
        <v>47</v>
      </c>
      <c r="AG31" s="38">
        <f>Лист2!N29</f>
        <v>46</v>
      </c>
      <c r="AH31" s="38">
        <f>Лист2!O29</f>
        <v>47</v>
      </c>
      <c r="AI31" s="38">
        <f>Лист2!P29</f>
        <v>47</v>
      </c>
      <c r="AJ31" s="38">
        <f>Лист2!Q29</f>
        <v>28</v>
      </c>
      <c r="AK31" s="38">
        <f>Лист2!R29</f>
        <v>28</v>
      </c>
      <c r="AL31" s="7">
        <f t="shared" si="12"/>
        <v>97.872340425531917</v>
      </c>
      <c r="AM31" s="7">
        <f t="shared" si="13"/>
        <v>100</v>
      </c>
      <c r="AN31" s="7">
        <f t="shared" si="14"/>
        <v>100</v>
      </c>
      <c r="AO31" s="46">
        <f t="shared" si="15"/>
        <v>99</v>
      </c>
      <c r="AP31" s="38">
        <f>Лист2!S29</f>
        <v>47</v>
      </c>
      <c r="AQ31" s="38">
        <f>Лист2!T29</f>
        <v>47</v>
      </c>
      <c r="AR31" s="38">
        <f>Лист2!U29</f>
        <v>47</v>
      </c>
      <c r="AS31" s="38">
        <f>Лист2!V29</f>
        <v>47</v>
      </c>
      <c r="AT31" s="38">
        <f>Лист2!W29</f>
        <v>47</v>
      </c>
      <c r="AU31" s="38">
        <f>Лист2!X29</f>
        <v>47</v>
      </c>
      <c r="AV31" s="7">
        <f t="shared" si="16"/>
        <v>100</v>
      </c>
      <c r="AW31" s="7">
        <f t="shared" si="17"/>
        <v>100</v>
      </c>
      <c r="AX31" s="7">
        <f t="shared" si="18"/>
        <v>100</v>
      </c>
      <c r="AY31" s="46">
        <f t="shared" si="19"/>
        <v>100</v>
      </c>
      <c r="AZ31" s="69">
        <f t="shared" si="20"/>
        <v>99.8</v>
      </c>
    </row>
    <row r="32" spans="1:52" x14ac:dyDescent="0.25">
      <c r="A32">
        <f>Лист1!C31</f>
        <v>29</v>
      </c>
      <c r="B32" t="str">
        <f>Лист1!B31</f>
        <v>ГБУСОН РО «Социальный приют для детей и подростков  Ремонтненского района»</v>
      </c>
      <c r="C32" s="36">
        <f>Лист2!B30</f>
        <v>30</v>
      </c>
      <c r="D32">
        <f>SUM(Лист1!D31:R31)</f>
        <v>15</v>
      </c>
      <c r="E32" s="43">
        <f>SUM(Лист1!S31:AL31)</f>
        <v>20</v>
      </c>
      <c r="F32" s="3">
        <f>SUM(Лист1!AM31:AR31)</f>
        <v>5</v>
      </c>
      <c r="G32" s="38">
        <f>Лист2!C30</f>
        <v>30</v>
      </c>
      <c r="H32" s="38">
        <f>Лист2!D30</f>
        <v>30</v>
      </c>
      <c r="I32" s="38">
        <f>Лист2!E30</f>
        <v>28</v>
      </c>
      <c r="J32" s="38">
        <f>Лист2!F30</f>
        <v>28</v>
      </c>
      <c r="K32" s="44">
        <f t="shared" si="0"/>
        <v>100</v>
      </c>
      <c r="L32" s="4">
        <f t="shared" si="1"/>
        <v>100</v>
      </c>
      <c r="M32" s="42">
        <f t="shared" si="2"/>
        <v>100</v>
      </c>
      <c r="N32" s="46">
        <f t="shared" si="3"/>
        <v>100</v>
      </c>
      <c r="O32" s="45">
        <f>SUM(Лист1!AS31:AY31)</f>
        <v>7</v>
      </c>
      <c r="P32" s="38">
        <f>Лист2!G30</f>
        <v>30</v>
      </c>
      <c r="Q32" s="38">
        <f>Лист2!H30</f>
        <v>30</v>
      </c>
      <c r="R32" s="38">
        <f>Лист2!I30</f>
        <v>30</v>
      </c>
      <c r="S32" s="38">
        <f>Лист2!J30</f>
        <v>30</v>
      </c>
      <c r="T32" s="5">
        <f t="shared" si="4"/>
        <v>100</v>
      </c>
      <c r="U32" s="5">
        <f t="shared" si="5"/>
        <v>100</v>
      </c>
      <c r="V32" s="5">
        <f t="shared" si="6"/>
        <v>100</v>
      </c>
      <c r="W32" s="46">
        <f t="shared" si="7"/>
        <v>100</v>
      </c>
      <c r="X32" s="2">
        <f>SUM(Лист1!AZ31:BD31)</f>
        <v>1</v>
      </c>
      <c r="Y32" s="2">
        <f>SUM(Лист1!BE31:BJ31)</f>
        <v>1</v>
      </c>
      <c r="Z32" s="37">
        <f>Лист2!K30</f>
        <v>4</v>
      </c>
      <c r="AA32" s="37">
        <f>Лист2!L30</f>
        <v>4</v>
      </c>
      <c r="AB32" s="6">
        <f t="shared" si="8"/>
        <v>20</v>
      </c>
      <c r="AC32" s="6">
        <f t="shared" si="9"/>
        <v>20</v>
      </c>
      <c r="AD32" s="7">
        <f t="shared" si="10"/>
        <v>100</v>
      </c>
      <c r="AE32" s="46">
        <f t="shared" si="11"/>
        <v>44</v>
      </c>
      <c r="AF32" s="38">
        <f>Лист2!M30</f>
        <v>30</v>
      </c>
      <c r="AG32" s="38">
        <f>Лист2!N30</f>
        <v>30</v>
      </c>
      <c r="AH32" s="38">
        <f>Лист2!O30</f>
        <v>30</v>
      </c>
      <c r="AI32" s="38">
        <f>Лист2!P30</f>
        <v>30</v>
      </c>
      <c r="AJ32" s="38">
        <f>Лист2!Q30</f>
        <v>30</v>
      </c>
      <c r="AK32" s="38">
        <f>Лист2!R30</f>
        <v>30</v>
      </c>
      <c r="AL32" s="7">
        <f t="shared" si="12"/>
        <v>100</v>
      </c>
      <c r="AM32" s="7">
        <f t="shared" si="13"/>
        <v>100</v>
      </c>
      <c r="AN32" s="7">
        <f t="shared" si="14"/>
        <v>100</v>
      </c>
      <c r="AO32" s="46">
        <f t="shared" si="15"/>
        <v>100</v>
      </c>
      <c r="AP32" s="38">
        <f>Лист2!S30</f>
        <v>30</v>
      </c>
      <c r="AQ32" s="38">
        <f>Лист2!T30</f>
        <v>30</v>
      </c>
      <c r="AR32" s="38">
        <f>Лист2!U30</f>
        <v>30</v>
      </c>
      <c r="AS32" s="38">
        <f>Лист2!V30</f>
        <v>30</v>
      </c>
      <c r="AT32" s="38">
        <f>Лист2!W30</f>
        <v>30</v>
      </c>
      <c r="AU32" s="38">
        <f>Лист2!X30</f>
        <v>30</v>
      </c>
      <c r="AV32" s="7">
        <f t="shared" si="16"/>
        <v>100</v>
      </c>
      <c r="AW32" s="7">
        <f t="shared" si="17"/>
        <v>100</v>
      </c>
      <c r="AX32" s="7">
        <f t="shared" si="18"/>
        <v>100</v>
      </c>
      <c r="AY32" s="46">
        <f t="shared" si="19"/>
        <v>100</v>
      </c>
      <c r="AZ32" s="69">
        <f t="shared" si="20"/>
        <v>88.8</v>
      </c>
    </row>
    <row r="33" spans="1:52" x14ac:dyDescent="0.25">
      <c r="A33">
        <f>Лист1!C32</f>
        <v>30</v>
      </c>
      <c r="B33" t="str">
        <f>Лист1!B32</f>
        <v>ГБУСОН РО «Социальный приют для детей и подростков г. Таганрога»</v>
      </c>
      <c r="C33" s="36">
        <f>Лист2!B31</f>
        <v>10</v>
      </c>
      <c r="D33">
        <f>SUM(Лист1!D32:R32)</f>
        <v>14</v>
      </c>
      <c r="E33" s="43">
        <f>SUM(Лист1!S32:AL32)</f>
        <v>19</v>
      </c>
      <c r="F33" s="3">
        <f>SUM(Лист1!AM32:AR32)</f>
        <v>6</v>
      </c>
      <c r="G33" s="38">
        <f>Лист2!C31</f>
        <v>10</v>
      </c>
      <c r="H33" s="38">
        <f>Лист2!D31</f>
        <v>10</v>
      </c>
      <c r="I33" s="38">
        <f>Лист2!E31</f>
        <v>10</v>
      </c>
      <c r="J33" s="38">
        <f>Лист2!F31</f>
        <v>10</v>
      </c>
      <c r="K33" s="44">
        <f t="shared" si="0"/>
        <v>94.166666666666671</v>
      </c>
      <c r="L33" s="4">
        <f t="shared" si="1"/>
        <v>100</v>
      </c>
      <c r="M33" s="42">
        <f t="shared" si="2"/>
        <v>100</v>
      </c>
      <c r="N33" s="46">
        <f t="shared" si="3"/>
        <v>98.25</v>
      </c>
      <c r="O33" s="45">
        <f>SUM(Лист1!AS32:AY32)</f>
        <v>7</v>
      </c>
      <c r="P33" s="38">
        <f>Лист2!G31</f>
        <v>10</v>
      </c>
      <c r="Q33" s="38">
        <f>Лист2!H31</f>
        <v>10</v>
      </c>
      <c r="R33" s="38">
        <f>Лист2!I31</f>
        <v>10</v>
      </c>
      <c r="S33" s="38">
        <f>Лист2!J31</f>
        <v>10</v>
      </c>
      <c r="T33" s="5">
        <f t="shared" si="4"/>
        <v>100</v>
      </c>
      <c r="U33" s="5">
        <f t="shared" si="5"/>
        <v>100</v>
      </c>
      <c r="V33" s="5">
        <f t="shared" si="6"/>
        <v>100</v>
      </c>
      <c r="W33" s="46">
        <f t="shared" si="7"/>
        <v>100</v>
      </c>
      <c r="X33" s="2">
        <f>SUM(Лист1!AZ32:BD32)</f>
        <v>0</v>
      </c>
      <c r="Y33" s="2">
        <f>SUM(Лист1!BE32:BJ32)</f>
        <v>1</v>
      </c>
      <c r="Z33" s="37">
        <f>Лист2!K31</f>
        <v>10</v>
      </c>
      <c r="AA33" s="37">
        <f>Лист2!L31</f>
        <v>4</v>
      </c>
      <c r="AB33" s="6">
        <f t="shared" si="8"/>
        <v>0</v>
      </c>
      <c r="AC33" s="6">
        <f t="shared" si="9"/>
        <v>20</v>
      </c>
      <c r="AD33" s="7">
        <f t="shared" si="10"/>
        <v>40</v>
      </c>
      <c r="AE33" s="46">
        <f t="shared" si="11"/>
        <v>20</v>
      </c>
      <c r="AF33" s="38">
        <f>Лист2!M31</f>
        <v>10</v>
      </c>
      <c r="AG33" s="38">
        <f>Лист2!N31</f>
        <v>10</v>
      </c>
      <c r="AH33" s="38">
        <f>Лист2!O31</f>
        <v>10</v>
      </c>
      <c r="AI33" s="38">
        <f>Лист2!P31</f>
        <v>10</v>
      </c>
      <c r="AJ33" s="38">
        <f>Лист2!Q31</f>
        <v>10</v>
      </c>
      <c r="AK33" s="38">
        <f>Лист2!R31</f>
        <v>10</v>
      </c>
      <c r="AL33" s="7">
        <f t="shared" si="12"/>
        <v>100</v>
      </c>
      <c r="AM33" s="7">
        <f t="shared" si="13"/>
        <v>100</v>
      </c>
      <c r="AN33" s="7">
        <f t="shared" si="14"/>
        <v>100</v>
      </c>
      <c r="AO33" s="46">
        <f t="shared" si="15"/>
        <v>100</v>
      </c>
      <c r="AP33" s="38">
        <f>Лист2!S31</f>
        <v>10</v>
      </c>
      <c r="AQ33" s="38">
        <f>Лист2!T31</f>
        <v>10</v>
      </c>
      <c r="AR33" s="38">
        <f>Лист2!U31</f>
        <v>10</v>
      </c>
      <c r="AS33" s="38">
        <f>Лист2!V31</f>
        <v>10</v>
      </c>
      <c r="AT33" s="38">
        <f>Лист2!W31</f>
        <v>10</v>
      </c>
      <c r="AU33" s="38">
        <f>Лист2!X31</f>
        <v>10</v>
      </c>
      <c r="AV33" s="7">
        <f t="shared" si="16"/>
        <v>100</v>
      </c>
      <c r="AW33" s="7">
        <f t="shared" si="17"/>
        <v>100</v>
      </c>
      <c r="AX33" s="7">
        <f t="shared" si="18"/>
        <v>100</v>
      </c>
      <c r="AY33" s="46">
        <f t="shared" si="19"/>
        <v>100</v>
      </c>
      <c r="AZ33" s="69">
        <f t="shared" si="20"/>
        <v>83.65</v>
      </c>
    </row>
    <row r="34" spans="1:52" x14ac:dyDescent="0.25">
      <c r="A34">
        <f>Лист1!C33</f>
        <v>31</v>
      </c>
      <c r="B34" t="str">
        <f>Лист1!B33</f>
        <v>ГБУСОН РО «Центр социальной помощи семье и детям г. Азова»</v>
      </c>
      <c r="C34" s="36">
        <f>Лист2!B32</f>
        <v>26</v>
      </c>
      <c r="D34">
        <f>SUM(Лист1!D33:R33)</f>
        <v>15</v>
      </c>
      <c r="E34" s="43">
        <f>SUM(Лист1!S33:AL33)</f>
        <v>20</v>
      </c>
      <c r="F34" s="3">
        <f>SUM(Лист1!AM33:AR33)</f>
        <v>4</v>
      </c>
      <c r="G34" s="38">
        <f>Лист2!C32</f>
        <v>24</v>
      </c>
      <c r="H34" s="38">
        <f>Лист2!D32</f>
        <v>24</v>
      </c>
      <c r="I34" s="38">
        <f>Лист2!E32</f>
        <v>24</v>
      </c>
      <c r="J34" s="38">
        <f>Лист2!F32</f>
        <v>24</v>
      </c>
      <c r="K34" s="44">
        <f t="shared" si="0"/>
        <v>100</v>
      </c>
      <c r="L34" s="4">
        <f t="shared" si="1"/>
        <v>100</v>
      </c>
      <c r="M34" s="42">
        <f t="shared" si="2"/>
        <v>100</v>
      </c>
      <c r="N34" s="46">
        <f t="shared" si="3"/>
        <v>100</v>
      </c>
      <c r="O34" s="45">
        <f>SUM(Лист1!AS33:AY33)</f>
        <v>6</v>
      </c>
      <c r="P34" s="38">
        <f>Лист2!G32</f>
        <v>26</v>
      </c>
      <c r="Q34" s="38">
        <f>Лист2!H32</f>
        <v>26</v>
      </c>
      <c r="R34" s="38">
        <f>Лист2!I32</f>
        <v>26</v>
      </c>
      <c r="S34" s="38">
        <f>Лист2!J32</f>
        <v>26</v>
      </c>
      <c r="T34" s="5">
        <f t="shared" si="4"/>
        <v>100</v>
      </c>
      <c r="U34" s="5">
        <f t="shared" si="5"/>
        <v>100</v>
      </c>
      <c r="V34" s="5">
        <f t="shared" si="6"/>
        <v>100</v>
      </c>
      <c r="W34" s="46">
        <f t="shared" si="7"/>
        <v>100</v>
      </c>
      <c r="X34" s="2">
        <f>SUM(Лист1!AZ33:BD33)</f>
        <v>3</v>
      </c>
      <c r="Y34" s="2">
        <f>SUM(Лист1!BE33:BJ33)</f>
        <v>5</v>
      </c>
      <c r="Z34" s="37">
        <f>Лист2!K32</f>
        <v>10</v>
      </c>
      <c r="AA34" s="37">
        <f>Лист2!L32</f>
        <v>10</v>
      </c>
      <c r="AB34" s="6">
        <f t="shared" si="8"/>
        <v>60</v>
      </c>
      <c r="AC34" s="6">
        <f t="shared" si="9"/>
        <v>100</v>
      </c>
      <c r="AD34" s="7">
        <f t="shared" si="10"/>
        <v>100</v>
      </c>
      <c r="AE34" s="46">
        <f t="shared" si="11"/>
        <v>88</v>
      </c>
      <c r="AF34" s="38">
        <f>Лист2!M32</f>
        <v>26</v>
      </c>
      <c r="AG34" s="38">
        <f>Лист2!N32</f>
        <v>26</v>
      </c>
      <c r="AH34" s="38">
        <f>Лист2!O32</f>
        <v>26</v>
      </c>
      <c r="AI34" s="38">
        <f>Лист2!P32</f>
        <v>26</v>
      </c>
      <c r="AJ34" s="38">
        <f>Лист2!Q32</f>
        <v>14</v>
      </c>
      <c r="AK34" s="38">
        <f>Лист2!R32</f>
        <v>14</v>
      </c>
      <c r="AL34" s="7">
        <f t="shared" si="12"/>
        <v>100</v>
      </c>
      <c r="AM34" s="7">
        <f t="shared" si="13"/>
        <v>100</v>
      </c>
      <c r="AN34" s="7">
        <f t="shared" si="14"/>
        <v>100</v>
      </c>
      <c r="AO34" s="46">
        <f t="shared" si="15"/>
        <v>100</v>
      </c>
      <c r="AP34" s="38">
        <f>Лист2!S32</f>
        <v>26</v>
      </c>
      <c r="AQ34" s="38">
        <f>Лист2!T32</f>
        <v>26</v>
      </c>
      <c r="AR34" s="38">
        <f>Лист2!U32</f>
        <v>26</v>
      </c>
      <c r="AS34" s="38">
        <f>Лист2!V32</f>
        <v>26</v>
      </c>
      <c r="AT34" s="38">
        <f>Лист2!W32</f>
        <v>26</v>
      </c>
      <c r="AU34" s="38">
        <f>Лист2!X32</f>
        <v>26</v>
      </c>
      <c r="AV34" s="7">
        <f t="shared" si="16"/>
        <v>100</v>
      </c>
      <c r="AW34" s="7">
        <f t="shared" si="17"/>
        <v>100</v>
      </c>
      <c r="AX34" s="7">
        <f t="shared" si="18"/>
        <v>100</v>
      </c>
      <c r="AY34" s="46">
        <f t="shared" si="19"/>
        <v>100</v>
      </c>
      <c r="AZ34" s="69">
        <f t="shared" si="20"/>
        <v>97.6</v>
      </c>
    </row>
    <row r="35" spans="1:52" x14ac:dyDescent="0.25">
      <c r="A35">
        <f>Лист1!C34</f>
        <v>32</v>
      </c>
      <c r="B35" t="str">
        <f>Лист1!B34</f>
        <v>ГБУСОН РО «Центр социальной помощи семье и детям Аксайского района»</v>
      </c>
      <c r="C35" s="36">
        <f>Лист2!B33</f>
        <v>10</v>
      </c>
      <c r="D35">
        <f>SUM(Лист1!D34:R34)</f>
        <v>15</v>
      </c>
      <c r="E35" s="43">
        <f>SUM(Лист1!S34:AL34)</f>
        <v>20</v>
      </c>
      <c r="F35" s="3">
        <f>SUM(Лист1!AM34:AR34)</f>
        <v>4</v>
      </c>
      <c r="G35" s="38">
        <f>Лист2!C33</f>
        <v>10</v>
      </c>
      <c r="H35" s="38">
        <f>Лист2!D33</f>
        <v>10</v>
      </c>
      <c r="I35" s="38">
        <f>Лист2!E33</f>
        <v>10</v>
      </c>
      <c r="J35" s="38">
        <f>Лист2!F33</f>
        <v>10</v>
      </c>
      <c r="K35" s="44">
        <f t="shared" si="0"/>
        <v>100</v>
      </c>
      <c r="L35" s="4">
        <f t="shared" si="1"/>
        <v>100</v>
      </c>
      <c r="M35" s="42">
        <f t="shared" si="2"/>
        <v>100</v>
      </c>
      <c r="N35" s="46">
        <f t="shared" si="3"/>
        <v>100</v>
      </c>
      <c r="O35" s="45">
        <f>SUM(Лист1!AS34:AY34)</f>
        <v>7</v>
      </c>
      <c r="P35" s="38">
        <f>Лист2!G33</f>
        <v>10</v>
      </c>
      <c r="Q35" s="38">
        <f>Лист2!H33</f>
        <v>10</v>
      </c>
      <c r="R35" s="38">
        <f>Лист2!I33</f>
        <v>10</v>
      </c>
      <c r="S35" s="38">
        <f>Лист2!J33</f>
        <v>10</v>
      </c>
      <c r="T35" s="5">
        <f t="shared" si="4"/>
        <v>100</v>
      </c>
      <c r="U35" s="5">
        <f t="shared" si="5"/>
        <v>100</v>
      </c>
      <c r="V35" s="5">
        <f t="shared" si="6"/>
        <v>100</v>
      </c>
      <c r="W35" s="46">
        <f t="shared" si="7"/>
        <v>100</v>
      </c>
      <c r="X35" s="2">
        <f>SUM(Лист1!AZ34:BD34)</f>
        <v>4</v>
      </c>
      <c r="Y35" s="2">
        <f>SUM(Лист1!BE34:BJ34)</f>
        <v>4</v>
      </c>
      <c r="Z35" s="37">
        <f>Лист2!K33</f>
        <v>10</v>
      </c>
      <c r="AA35" s="37">
        <f>Лист2!L33</f>
        <v>8</v>
      </c>
      <c r="AB35" s="6">
        <f t="shared" si="8"/>
        <v>80</v>
      </c>
      <c r="AC35" s="6">
        <f t="shared" si="9"/>
        <v>80</v>
      </c>
      <c r="AD35" s="7">
        <f t="shared" si="10"/>
        <v>80</v>
      </c>
      <c r="AE35" s="46">
        <f t="shared" si="11"/>
        <v>80</v>
      </c>
      <c r="AF35" s="38">
        <f>Лист2!M33</f>
        <v>10</v>
      </c>
      <c r="AG35" s="38">
        <f>Лист2!N33</f>
        <v>10</v>
      </c>
      <c r="AH35" s="38">
        <f>Лист2!O33</f>
        <v>10</v>
      </c>
      <c r="AI35" s="38">
        <f>Лист2!P33</f>
        <v>10</v>
      </c>
      <c r="AJ35" s="38">
        <f>Лист2!Q33</f>
        <v>10</v>
      </c>
      <c r="AK35" s="38">
        <f>Лист2!R33</f>
        <v>10</v>
      </c>
      <c r="AL35" s="7">
        <f t="shared" si="12"/>
        <v>100</v>
      </c>
      <c r="AM35" s="7">
        <f t="shared" si="13"/>
        <v>100</v>
      </c>
      <c r="AN35" s="7">
        <f t="shared" si="14"/>
        <v>100</v>
      </c>
      <c r="AO35" s="46">
        <f t="shared" si="15"/>
        <v>100</v>
      </c>
      <c r="AP35" s="38">
        <f>Лист2!S33</f>
        <v>10</v>
      </c>
      <c r="AQ35" s="38">
        <f>Лист2!T33</f>
        <v>10</v>
      </c>
      <c r="AR35" s="38">
        <f>Лист2!U33</f>
        <v>10</v>
      </c>
      <c r="AS35" s="38">
        <f>Лист2!V33</f>
        <v>10</v>
      </c>
      <c r="AT35" s="38">
        <f>Лист2!W33</f>
        <v>10</v>
      </c>
      <c r="AU35" s="38">
        <f>Лист2!X33</f>
        <v>10</v>
      </c>
      <c r="AV35" s="7">
        <f t="shared" si="16"/>
        <v>100</v>
      </c>
      <c r="AW35" s="7">
        <f t="shared" si="17"/>
        <v>100</v>
      </c>
      <c r="AX35" s="7">
        <f t="shared" si="18"/>
        <v>100</v>
      </c>
      <c r="AY35" s="46">
        <f t="shared" si="19"/>
        <v>100</v>
      </c>
      <c r="AZ35" s="69">
        <f t="shared" si="20"/>
        <v>96</v>
      </c>
    </row>
    <row r="36" spans="1:52" x14ac:dyDescent="0.25">
      <c r="A36">
        <f>Лист1!C35</f>
        <v>33</v>
      </c>
      <c r="B36" t="str">
        <f>Лист1!B35</f>
        <v>ГБУСОН РО «Центр социальной помощи семье и детям г. Донецка»</v>
      </c>
      <c r="C36" s="36">
        <f>Лист2!B34</f>
        <v>98</v>
      </c>
      <c r="D36">
        <f>SUM(Лист1!D35:R35)</f>
        <v>15</v>
      </c>
      <c r="E36" s="43">
        <f>SUM(Лист1!S35:AL35)</f>
        <v>20</v>
      </c>
      <c r="F36" s="3">
        <f>SUM(Лист1!AM35:AR35)</f>
        <v>5</v>
      </c>
      <c r="G36" s="38">
        <f>Лист2!C34</f>
        <v>98</v>
      </c>
      <c r="H36" s="38">
        <f>Лист2!D34</f>
        <v>98</v>
      </c>
      <c r="I36" s="38">
        <f>Лист2!E34</f>
        <v>98</v>
      </c>
      <c r="J36" s="38">
        <f>Лист2!F34</f>
        <v>98</v>
      </c>
      <c r="K36" s="44">
        <f t="shared" si="0"/>
        <v>100</v>
      </c>
      <c r="L36" s="4">
        <f t="shared" si="1"/>
        <v>100</v>
      </c>
      <c r="M36" s="42">
        <f t="shared" si="2"/>
        <v>100</v>
      </c>
      <c r="N36" s="46">
        <f t="shared" si="3"/>
        <v>100</v>
      </c>
      <c r="O36" s="45">
        <f>SUM(Лист1!AS35:AY35)</f>
        <v>7</v>
      </c>
      <c r="P36" s="38">
        <f>Лист2!G34</f>
        <v>98</v>
      </c>
      <c r="Q36" s="38">
        <f>Лист2!H34</f>
        <v>98</v>
      </c>
      <c r="R36" s="38">
        <f>Лист2!I34</f>
        <v>98</v>
      </c>
      <c r="S36" s="38">
        <f>Лист2!J34</f>
        <v>98</v>
      </c>
      <c r="T36" s="5">
        <f t="shared" si="4"/>
        <v>100</v>
      </c>
      <c r="U36" s="5">
        <f t="shared" si="5"/>
        <v>100</v>
      </c>
      <c r="V36" s="5">
        <f t="shared" si="6"/>
        <v>100</v>
      </c>
      <c r="W36" s="46">
        <f t="shared" si="7"/>
        <v>100</v>
      </c>
      <c r="X36" s="2">
        <f>SUM(Лист1!AZ35:BD35)</f>
        <v>2</v>
      </c>
      <c r="Y36" s="2">
        <f>SUM(Лист1!BE35:BJ35)</f>
        <v>3</v>
      </c>
      <c r="Z36" s="37">
        <f>Лист2!K34</f>
        <v>58</v>
      </c>
      <c r="AA36" s="37">
        <f>Лист2!L34</f>
        <v>58</v>
      </c>
      <c r="AB36" s="6">
        <f t="shared" si="8"/>
        <v>40</v>
      </c>
      <c r="AC36" s="6">
        <f t="shared" si="9"/>
        <v>60</v>
      </c>
      <c r="AD36" s="7">
        <f t="shared" si="10"/>
        <v>100</v>
      </c>
      <c r="AE36" s="46">
        <f t="shared" si="11"/>
        <v>66</v>
      </c>
      <c r="AF36" s="38">
        <f>Лист2!M34</f>
        <v>98</v>
      </c>
      <c r="AG36" s="38">
        <f>Лист2!N34</f>
        <v>98</v>
      </c>
      <c r="AH36" s="38">
        <f>Лист2!O34</f>
        <v>98</v>
      </c>
      <c r="AI36" s="38">
        <f>Лист2!P34</f>
        <v>98</v>
      </c>
      <c r="AJ36" s="38">
        <f>Лист2!Q34</f>
        <v>96</v>
      </c>
      <c r="AK36" s="38">
        <f>Лист2!R34</f>
        <v>96</v>
      </c>
      <c r="AL36" s="7">
        <f t="shared" si="12"/>
        <v>100</v>
      </c>
      <c r="AM36" s="7">
        <f t="shared" si="13"/>
        <v>100</v>
      </c>
      <c r="AN36" s="7">
        <f t="shared" si="14"/>
        <v>100</v>
      </c>
      <c r="AO36" s="46">
        <f t="shared" si="15"/>
        <v>100</v>
      </c>
      <c r="AP36" s="38">
        <f>Лист2!S34</f>
        <v>98</v>
      </c>
      <c r="AQ36" s="38">
        <f>Лист2!T34</f>
        <v>98</v>
      </c>
      <c r="AR36" s="38">
        <f>Лист2!U34</f>
        <v>98</v>
      </c>
      <c r="AS36" s="38">
        <f>Лист2!V34</f>
        <v>98</v>
      </c>
      <c r="AT36" s="38">
        <f>Лист2!W34</f>
        <v>98</v>
      </c>
      <c r="AU36" s="38">
        <f>Лист2!X34</f>
        <v>98</v>
      </c>
      <c r="AV36" s="7">
        <f t="shared" si="16"/>
        <v>100</v>
      </c>
      <c r="AW36" s="7">
        <f t="shared" si="17"/>
        <v>100</v>
      </c>
      <c r="AX36" s="7">
        <f t="shared" si="18"/>
        <v>100</v>
      </c>
      <c r="AY36" s="46">
        <f t="shared" si="19"/>
        <v>100</v>
      </c>
      <c r="AZ36" s="69">
        <f t="shared" si="20"/>
        <v>93.2</v>
      </c>
    </row>
    <row r="37" spans="1:52" x14ac:dyDescent="0.25">
      <c r="A37">
        <f>Лист1!C36</f>
        <v>34</v>
      </c>
      <c r="B37" t="str">
        <f>Лист1!B36</f>
        <v>ГБУСОН РО «Центр социальной помощи семье и детям Семикаракорского района»</v>
      </c>
      <c r="C37" s="36">
        <f>Лист2!B35</f>
        <v>1190</v>
      </c>
      <c r="D37">
        <f>SUM(Лист1!D36:R36)</f>
        <v>15</v>
      </c>
      <c r="E37" s="43">
        <f>SUM(Лист1!S36:AL36)</f>
        <v>20</v>
      </c>
      <c r="F37" s="3">
        <f>SUM(Лист1!AM36:AR36)</f>
        <v>6</v>
      </c>
      <c r="G37" s="38">
        <f>Лист2!C35</f>
        <v>1188</v>
      </c>
      <c r="H37" s="38">
        <f>Лист2!D35</f>
        <v>1188</v>
      </c>
      <c r="I37" s="38">
        <f>Лист2!E35</f>
        <v>1138</v>
      </c>
      <c r="J37" s="38">
        <f>Лист2!F35</f>
        <v>1138</v>
      </c>
      <c r="K37" s="44">
        <f t="shared" si="0"/>
        <v>100</v>
      </c>
      <c r="L37" s="4">
        <f t="shared" si="1"/>
        <v>100</v>
      </c>
      <c r="M37" s="42">
        <f t="shared" si="2"/>
        <v>100</v>
      </c>
      <c r="N37" s="46">
        <f t="shared" si="3"/>
        <v>100</v>
      </c>
      <c r="O37" s="45">
        <f>SUM(Лист1!AS36:AY36)</f>
        <v>7</v>
      </c>
      <c r="P37" s="38">
        <f>Лист2!G35</f>
        <v>1190</v>
      </c>
      <c r="Q37" s="38">
        <f>Лист2!H35</f>
        <v>1190</v>
      </c>
      <c r="R37" s="38">
        <f>Лист2!I35</f>
        <v>1190</v>
      </c>
      <c r="S37" s="38">
        <f>Лист2!J35</f>
        <v>1190</v>
      </c>
      <c r="T37" s="5">
        <f t="shared" si="4"/>
        <v>100</v>
      </c>
      <c r="U37" s="5">
        <f t="shared" si="5"/>
        <v>100</v>
      </c>
      <c r="V37" s="5">
        <f t="shared" si="6"/>
        <v>100</v>
      </c>
      <c r="W37" s="46">
        <f t="shared" si="7"/>
        <v>100</v>
      </c>
      <c r="X37" s="2">
        <f>SUM(Лист1!AZ36:BD36)</f>
        <v>0</v>
      </c>
      <c r="Y37" s="2">
        <f>SUM(Лист1!BE36:BJ36)</f>
        <v>3</v>
      </c>
      <c r="Z37" s="37">
        <f>Лист2!K35</f>
        <v>168</v>
      </c>
      <c r="AA37" s="37">
        <f>Лист2!L35</f>
        <v>162</v>
      </c>
      <c r="AB37" s="6">
        <f t="shared" si="8"/>
        <v>0</v>
      </c>
      <c r="AC37" s="6">
        <f t="shared" si="9"/>
        <v>60</v>
      </c>
      <c r="AD37" s="7">
        <f t="shared" si="10"/>
        <v>96.428571428571431</v>
      </c>
      <c r="AE37" s="46">
        <f t="shared" si="11"/>
        <v>53</v>
      </c>
      <c r="AF37" s="38">
        <f>Лист2!M35</f>
        <v>1190</v>
      </c>
      <c r="AG37" s="38">
        <f>Лист2!N35</f>
        <v>1190</v>
      </c>
      <c r="AH37" s="38">
        <f>Лист2!O35</f>
        <v>1190</v>
      </c>
      <c r="AI37" s="38">
        <f>Лист2!P35</f>
        <v>1190</v>
      </c>
      <c r="AJ37" s="38">
        <f>Лист2!Q35</f>
        <v>1176</v>
      </c>
      <c r="AK37" s="38">
        <f>Лист2!R35</f>
        <v>1176</v>
      </c>
      <c r="AL37" s="7">
        <f t="shared" si="12"/>
        <v>100</v>
      </c>
      <c r="AM37" s="7">
        <f t="shared" si="13"/>
        <v>100</v>
      </c>
      <c r="AN37" s="7">
        <f t="shared" si="14"/>
        <v>100</v>
      </c>
      <c r="AO37" s="46">
        <f t="shared" si="15"/>
        <v>100</v>
      </c>
      <c r="AP37" s="38">
        <f>Лист2!S35</f>
        <v>1190</v>
      </c>
      <c r="AQ37" s="38">
        <f>Лист2!T35</f>
        <v>1186</v>
      </c>
      <c r="AR37" s="38">
        <f>Лист2!U35</f>
        <v>1190</v>
      </c>
      <c r="AS37" s="38">
        <f>Лист2!V35</f>
        <v>1190</v>
      </c>
      <c r="AT37" s="38">
        <f>Лист2!W35</f>
        <v>1190</v>
      </c>
      <c r="AU37" s="38">
        <f>Лист2!X35</f>
        <v>1190</v>
      </c>
      <c r="AV37" s="7">
        <f t="shared" si="16"/>
        <v>99.663865546218489</v>
      </c>
      <c r="AW37" s="7">
        <f t="shared" si="17"/>
        <v>100</v>
      </c>
      <c r="AX37" s="7">
        <f t="shared" si="18"/>
        <v>100</v>
      </c>
      <c r="AY37" s="46">
        <f t="shared" si="19"/>
        <v>100</v>
      </c>
      <c r="AZ37" s="69">
        <f t="shared" si="20"/>
        <v>90.6</v>
      </c>
    </row>
    <row r="38" spans="1:52" x14ac:dyDescent="0.25">
      <c r="A38">
        <f>Лист1!C37</f>
        <v>35</v>
      </c>
      <c r="B38" t="str">
        <f>Лист1!B37</f>
        <v>ГБУСОН РО «Центр социальной помощи семье и детям Советского района»</v>
      </c>
      <c r="C38" s="36">
        <f>Лист2!B36</f>
        <v>24</v>
      </c>
      <c r="D38">
        <f>SUM(Лист1!D37:R37)</f>
        <v>15</v>
      </c>
      <c r="E38" s="43">
        <f>SUM(Лист1!S37:AL37)</f>
        <v>20</v>
      </c>
      <c r="F38" s="3">
        <f>SUM(Лист1!AM37:AR37)</f>
        <v>4</v>
      </c>
      <c r="G38" s="38">
        <f>Лист2!C36</f>
        <v>24</v>
      </c>
      <c r="H38" s="38">
        <f>Лист2!D36</f>
        <v>24</v>
      </c>
      <c r="I38" s="38">
        <f>Лист2!E36</f>
        <v>22</v>
      </c>
      <c r="J38" s="38">
        <f>Лист2!F36</f>
        <v>22</v>
      </c>
      <c r="K38" s="44">
        <f t="shared" si="0"/>
        <v>100</v>
      </c>
      <c r="L38" s="4">
        <f t="shared" si="1"/>
        <v>100</v>
      </c>
      <c r="M38" s="42">
        <f t="shared" si="2"/>
        <v>100</v>
      </c>
      <c r="N38" s="46">
        <f t="shared" si="3"/>
        <v>100</v>
      </c>
      <c r="O38" s="45">
        <f>SUM(Лист1!AS37:AY37)</f>
        <v>7</v>
      </c>
      <c r="P38" s="38">
        <f>Лист2!G36</f>
        <v>24</v>
      </c>
      <c r="Q38" s="38">
        <f>Лист2!H36</f>
        <v>24</v>
      </c>
      <c r="R38" s="38">
        <f>Лист2!I36</f>
        <v>24</v>
      </c>
      <c r="S38" s="38">
        <f>Лист2!J36</f>
        <v>24</v>
      </c>
      <c r="T38" s="5">
        <f t="shared" si="4"/>
        <v>100</v>
      </c>
      <c r="U38" s="5">
        <f t="shared" si="5"/>
        <v>100</v>
      </c>
      <c r="V38" s="5">
        <f t="shared" si="6"/>
        <v>100</v>
      </c>
      <c r="W38" s="46">
        <f t="shared" si="7"/>
        <v>100</v>
      </c>
      <c r="X38" s="2">
        <f>SUM(Лист1!AZ37:BD37)</f>
        <v>4</v>
      </c>
      <c r="Y38" s="2">
        <f>SUM(Лист1!BE37:BJ37)</f>
        <v>3</v>
      </c>
      <c r="Z38" s="37">
        <f>Лист2!K36</f>
        <v>2</v>
      </c>
      <c r="AA38" s="37">
        <f>Лист2!L36</f>
        <v>2</v>
      </c>
      <c r="AB38" s="6">
        <f t="shared" si="8"/>
        <v>80</v>
      </c>
      <c r="AC38" s="6">
        <f t="shared" si="9"/>
        <v>60</v>
      </c>
      <c r="AD38" s="7">
        <f t="shared" si="10"/>
        <v>100</v>
      </c>
      <c r="AE38" s="46">
        <f t="shared" si="11"/>
        <v>78</v>
      </c>
      <c r="AF38" s="38">
        <f>Лист2!M36</f>
        <v>24</v>
      </c>
      <c r="AG38" s="38">
        <f>Лист2!N36</f>
        <v>24</v>
      </c>
      <c r="AH38" s="38">
        <f>Лист2!O36</f>
        <v>24</v>
      </c>
      <c r="AI38" s="38">
        <f>Лист2!P36</f>
        <v>24</v>
      </c>
      <c r="AJ38" s="38">
        <f>Лист2!Q36</f>
        <v>14</v>
      </c>
      <c r="AK38" s="38">
        <f>Лист2!R36</f>
        <v>14</v>
      </c>
      <c r="AL38" s="7">
        <f t="shared" si="12"/>
        <v>100</v>
      </c>
      <c r="AM38" s="7">
        <f t="shared" si="13"/>
        <v>100</v>
      </c>
      <c r="AN38" s="7">
        <f t="shared" si="14"/>
        <v>100</v>
      </c>
      <c r="AO38" s="46">
        <f t="shared" si="15"/>
        <v>100</v>
      </c>
      <c r="AP38" s="38">
        <f>Лист2!S36</f>
        <v>24</v>
      </c>
      <c r="AQ38" s="38">
        <f>Лист2!T36</f>
        <v>24</v>
      </c>
      <c r="AR38" s="38">
        <f>Лист2!U36</f>
        <v>24</v>
      </c>
      <c r="AS38" s="38">
        <f>Лист2!V36</f>
        <v>24</v>
      </c>
      <c r="AT38" s="38">
        <f>Лист2!W36</f>
        <v>24</v>
      </c>
      <c r="AU38" s="38">
        <f>Лист2!X36</f>
        <v>24</v>
      </c>
      <c r="AV38" s="7">
        <f t="shared" si="16"/>
        <v>100</v>
      </c>
      <c r="AW38" s="7">
        <f t="shared" si="17"/>
        <v>100</v>
      </c>
      <c r="AX38" s="7">
        <f t="shared" si="18"/>
        <v>100</v>
      </c>
      <c r="AY38" s="46">
        <f t="shared" si="19"/>
        <v>100</v>
      </c>
      <c r="AZ38" s="69">
        <f t="shared" si="20"/>
        <v>95.6</v>
      </c>
    </row>
    <row r="39" spans="1:52" x14ac:dyDescent="0.25">
      <c r="A39">
        <f>Лист1!C38</f>
        <v>36</v>
      </c>
      <c r="B39" t="str">
        <f>Лист1!B38</f>
        <v>ГБУСОН РО «Центр социальной помощи семье и детям  г. Ростова-на-Дону»</v>
      </c>
      <c r="C39" s="36">
        <f>Лист2!B37</f>
        <v>10</v>
      </c>
      <c r="D39">
        <f>SUM(Лист1!D38:R38)</f>
        <v>14</v>
      </c>
      <c r="E39" s="43">
        <f>SUM(Лист1!S38:AL38)</f>
        <v>19</v>
      </c>
      <c r="F39" s="3">
        <f>SUM(Лист1!AM38:AR38)</f>
        <v>6</v>
      </c>
      <c r="G39" s="38">
        <f>Лист2!C37</f>
        <v>10</v>
      </c>
      <c r="H39" s="38">
        <f>Лист2!D37</f>
        <v>10</v>
      </c>
      <c r="I39" s="38">
        <f>Лист2!E37</f>
        <v>10</v>
      </c>
      <c r="J39" s="38">
        <f>Лист2!F37</f>
        <v>10</v>
      </c>
      <c r="K39" s="44">
        <f t="shared" si="0"/>
        <v>94.166666666666671</v>
      </c>
      <c r="L39" s="4">
        <f t="shared" si="1"/>
        <v>100</v>
      </c>
      <c r="M39" s="42">
        <f t="shared" si="2"/>
        <v>100</v>
      </c>
      <c r="N39" s="46">
        <f t="shared" si="3"/>
        <v>98.25</v>
      </c>
      <c r="O39" s="45">
        <f>SUM(Лист1!AS38:AY38)</f>
        <v>7</v>
      </c>
      <c r="P39" s="38">
        <f>Лист2!G37</f>
        <v>10</v>
      </c>
      <c r="Q39" s="38">
        <f>Лист2!H37</f>
        <v>10</v>
      </c>
      <c r="R39" s="38">
        <f>Лист2!I37</f>
        <v>10</v>
      </c>
      <c r="S39" s="38">
        <f>Лист2!J37</f>
        <v>10</v>
      </c>
      <c r="T39" s="5">
        <f t="shared" si="4"/>
        <v>100</v>
      </c>
      <c r="U39" s="5">
        <f t="shared" si="5"/>
        <v>100</v>
      </c>
      <c r="V39" s="5">
        <f t="shared" si="6"/>
        <v>100</v>
      </c>
      <c r="W39" s="46">
        <f t="shared" si="7"/>
        <v>100</v>
      </c>
      <c r="X39" s="2">
        <f>SUM(Лист1!AZ38:BD38)</f>
        <v>0</v>
      </c>
      <c r="Y39" s="2">
        <f>SUM(Лист1!BE38:BJ38)</f>
        <v>1</v>
      </c>
      <c r="Z39" s="37">
        <f>Лист2!K37</f>
        <v>10</v>
      </c>
      <c r="AA39" s="37">
        <f>Лист2!L37</f>
        <v>4</v>
      </c>
      <c r="AB39" s="6">
        <f t="shared" si="8"/>
        <v>0</v>
      </c>
      <c r="AC39" s="6">
        <f t="shared" si="9"/>
        <v>20</v>
      </c>
      <c r="AD39" s="7">
        <f t="shared" si="10"/>
        <v>40</v>
      </c>
      <c r="AE39" s="46">
        <f t="shared" si="11"/>
        <v>20</v>
      </c>
      <c r="AF39" s="38">
        <f>Лист2!M37</f>
        <v>10</v>
      </c>
      <c r="AG39" s="38">
        <f>Лист2!N37</f>
        <v>10</v>
      </c>
      <c r="AH39" s="38">
        <f>Лист2!O37</f>
        <v>10</v>
      </c>
      <c r="AI39" s="38">
        <f>Лист2!P37</f>
        <v>10</v>
      </c>
      <c r="AJ39" s="38">
        <f>Лист2!Q37</f>
        <v>10</v>
      </c>
      <c r="AK39" s="38">
        <f>Лист2!R37</f>
        <v>10</v>
      </c>
      <c r="AL39" s="7">
        <f t="shared" si="12"/>
        <v>100</v>
      </c>
      <c r="AM39" s="7">
        <f t="shared" si="13"/>
        <v>100</v>
      </c>
      <c r="AN39" s="7">
        <f t="shared" si="14"/>
        <v>100</v>
      </c>
      <c r="AO39" s="46">
        <f t="shared" si="15"/>
        <v>100</v>
      </c>
      <c r="AP39" s="38">
        <f>Лист2!S37</f>
        <v>10</v>
      </c>
      <c r="AQ39" s="38">
        <f>Лист2!T37</f>
        <v>10</v>
      </c>
      <c r="AR39" s="38">
        <f>Лист2!U37</f>
        <v>10</v>
      </c>
      <c r="AS39" s="38">
        <f>Лист2!V37</f>
        <v>10</v>
      </c>
      <c r="AT39" s="38">
        <f>Лист2!W37</f>
        <v>10</v>
      </c>
      <c r="AU39" s="38">
        <f>Лист2!X37</f>
        <v>10</v>
      </c>
      <c r="AV39" s="7">
        <f t="shared" si="16"/>
        <v>100</v>
      </c>
      <c r="AW39" s="7">
        <f t="shared" si="17"/>
        <v>100</v>
      </c>
      <c r="AX39" s="7">
        <f t="shared" si="18"/>
        <v>100</v>
      </c>
      <c r="AY39" s="46">
        <f t="shared" si="19"/>
        <v>100</v>
      </c>
      <c r="AZ39" s="69">
        <f t="shared" si="20"/>
        <v>83.65</v>
      </c>
    </row>
    <row r="40" spans="1:52" x14ac:dyDescent="0.25">
      <c r="A40">
        <f>Лист1!C39</f>
        <v>37</v>
      </c>
      <c r="B40" t="str">
        <f>Лист1!B39</f>
        <v>ГБУСОН РО «Реабилитационный центр "Добродея" для детей и подростков с ограниченными возможностями: дефектами умственного и физического развития  г. Шахты»</v>
      </c>
      <c r="C40" s="36">
        <f>Лист2!B38</f>
        <v>60</v>
      </c>
      <c r="D40">
        <f>SUM(Лист1!D39:R39)</f>
        <v>15</v>
      </c>
      <c r="E40" s="43">
        <f>SUM(Лист1!S39:AL39)</f>
        <v>20</v>
      </c>
      <c r="F40" s="3">
        <f>SUM(Лист1!AM39:AR39)</f>
        <v>6</v>
      </c>
      <c r="G40" s="38">
        <f>Лист2!C38</f>
        <v>60</v>
      </c>
      <c r="H40" s="38">
        <f>Лист2!D38</f>
        <v>60</v>
      </c>
      <c r="I40" s="38">
        <f>Лист2!E38</f>
        <v>60</v>
      </c>
      <c r="J40" s="38">
        <f>Лист2!F38</f>
        <v>60</v>
      </c>
      <c r="K40" s="44">
        <f t="shared" si="0"/>
        <v>100</v>
      </c>
      <c r="L40" s="4">
        <f t="shared" si="1"/>
        <v>100</v>
      </c>
      <c r="M40" s="42">
        <f t="shared" si="2"/>
        <v>100</v>
      </c>
      <c r="N40" s="46">
        <f t="shared" si="3"/>
        <v>100</v>
      </c>
      <c r="O40" s="45">
        <f>SUM(Лист1!AS39:AY39)</f>
        <v>7</v>
      </c>
      <c r="P40" s="38">
        <f>Лист2!G38</f>
        <v>60</v>
      </c>
      <c r="Q40" s="38">
        <f>Лист2!H38</f>
        <v>60</v>
      </c>
      <c r="R40" s="38">
        <f>Лист2!I38</f>
        <v>60</v>
      </c>
      <c r="S40" s="38">
        <f>Лист2!J38</f>
        <v>60</v>
      </c>
      <c r="T40" s="5">
        <f t="shared" si="4"/>
        <v>100</v>
      </c>
      <c r="U40" s="5">
        <f t="shared" si="5"/>
        <v>100</v>
      </c>
      <c r="V40" s="5">
        <f t="shared" si="6"/>
        <v>100</v>
      </c>
      <c r="W40" s="46">
        <f t="shared" si="7"/>
        <v>100</v>
      </c>
      <c r="X40" s="2">
        <f>SUM(Лист1!AZ39:BD39)</f>
        <v>5</v>
      </c>
      <c r="Y40" s="2">
        <f>SUM(Лист1!BE39:BJ39)</f>
        <v>4</v>
      </c>
      <c r="Z40" s="37">
        <f>Лист2!K38</f>
        <v>58</v>
      </c>
      <c r="AA40" s="37">
        <f>Лист2!L38</f>
        <v>58</v>
      </c>
      <c r="AB40" s="6">
        <f t="shared" si="8"/>
        <v>100</v>
      </c>
      <c r="AC40" s="6">
        <f t="shared" si="9"/>
        <v>80</v>
      </c>
      <c r="AD40" s="7">
        <f t="shared" si="10"/>
        <v>100</v>
      </c>
      <c r="AE40" s="46">
        <f t="shared" si="11"/>
        <v>92</v>
      </c>
      <c r="AF40" s="38">
        <f>Лист2!M38</f>
        <v>60</v>
      </c>
      <c r="AG40" s="38">
        <f>Лист2!N38</f>
        <v>60</v>
      </c>
      <c r="AH40" s="38">
        <f>Лист2!O38</f>
        <v>60</v>
      </c>
      <c r="AI40" s="38">
        <f>Лист2!P38</f>
        <v>58</v>
      </c>
      <c r="AJ40" s="38">
        <f>Лист2!Q38</f>
        <v>60</v>
      </c>
      <c r="AK40" s="38">
        <f>Лист2!R38</f>
        <v>60</v>
      </c>
      <c r="AL40" s="7">
        <f t="shared" si="12"/>
        <v>100</v>
      </c>
      <c r="AM40" s="7">
        <f t="shared" si="13"/>
        <v>96.666666666666671</v>
      </c>
      <c r="AN40" s="7">
        <f t="shared" si="14"/>
        <v>100</v>
      </c>
      <c r="AO40" s="46">
        <f t="shared" si="15"/>
        <v>99</v>
      </c>
      <c r="AP40" s="38">
        <f>Лист2!S38</f>
        <v>60</v>
      </c>
      <c r="AQ40" s="38">
        <f>Лист2!T38</f>
        <v>58</v>
      </c>
      <c r="AR40" s="38">
        <f>Лист2!U38</f>
        <v>60</v>
      </c>
      <c r="AS40" s="38">
        <f>Лист2!V38</f>
        <v>60</v>
      </c>
      <c r="AT40" s="38">
        <f>Лист2!W38</f>
        <v>60</v>
      </c>
      <c r="AU40" s="38">
        <f>Лист2!X38</f>
        <v>60</v>
      </c>
      <c r="AV40" s="7">
        <f t="shared" si="16"/>
        <v>96.666666666666671</v>
      </c>
      <c r="AW40" s="7">
        <f t="shared" si="17"/>
        <v>100</v>
      </c>
      <c r="AX40" s="7">
        <f t="shared" si="18"/>
        <v>100</v>
      </c>
      <c r="AY40" s="46">
        <f t="shared" si="19"/>
        <v>99</v>
      </c>
      <c r="AZ40" s="69">
        <f t="shared" si="20"/>
        <v>98</v>
      </c>
    </row>
    <row r="41" spans="1:52" x14ac:dyDescent="0.25">
      <c r="A41">
        <f>Лист1!C40</f>
        <v>38</v>
      </c>
      <c r="B41" t="str">
        <f>Лист1!B40</f>
        <v>ГБУСОН РО «Реабилитационный центр для детей и подростков с ограниченными возможностями Каменского района»</v>
      </c>
      <c r="C41" s="36">
        <f>Лист2!B39</f>
        <v>78</v>
      </c>
      <c r="D41">
        <f>SUM(Лист1!D40:R40)</f>
        <v>15</v>
      </c>
      <c r="E41" s="43">
        <f>SUM(Лист1!S40:AL40)</f>
        <v>20</v>
      </c>
      <c r="F41" s="3">
        <f>SUM(Лист1!AM40:AR40)</f>
        <v>6</v>
      </c>
      <c r="G41" s="38">
        <f>Лист2!C39</f>
        <v>78</v>
      </c>
      <c r="H41" s="38">
        <f>Лист2!D39</f>
        <v>76</v>
      </c>
      <c r="I41" s="38">
        <f>Лист2!E39</f>
        <v>72</v>
      </c>
      <c r="J41" s="38">
        <f>Лист2!F39</f>
        <v>72</v>
      </c>
      <c r="K41" s="44">
        <f t="shared" si="0"/>
        <v>100</v>
      </c>
      <c r="L41" s="4">
        <f t="shared" si="1"/>
        <v>100</v>
      </c>
      <c r="M41" s="42">
        <f t="shared" si="2"/>
        <v>98.71794871794873</v>
      </c>
      <c r="N41" s="46">
        <f t="shared" si="3"/>
        <v>99.487179487179503</v>
      </c>
      <c r="O41" s="45">
        <f>SUM(Лист1!AS40:AY40)</f>
        <v>7</v>
      </c>
      <c r="P41" s="38">
        <f>Лист2!G39</f>
        <v>78</v>
      </c>
      <c r="Q41" s="38">
        <f>Лист2!H39</f>
        <v>78</v>
      </c>
      <c r="R41" s="38">
        <f>Лист2!I39</f>
        <v>78</v>
      </c>
      <c r="S41" s="38">
        <f>Лист2!J39</f>
        <v>78</v>
      </c>
      <c r="T41" s="5">
        <f t="shared" si="4"/>
        <v>100</v>
      </c>
      <c r="U41" s="5">
        <f t="shared" si="5"/>
        <v>100</v>
      </c>
      <c r="V41" s="5">
        <f t="shared" si="6"/>
        <v>100</v>
      </c>
      <c r="W41" s="46">
        <f t="shared" si="7"/>
        <v>100</v>
      </c>
      <c r="X41" s="2">
        <f>SUM(Лист1!AZ40:BD40)</f>
        <v>1</v>
      </c>
      <c r="Y41" s="2">
        <f>SUM(Лист1!BE40:BJ40)</f>
        <v>2</v>
      </c>
      <c r="Z41" s="37">
        <f>Лист2!K39</f>
        <v>6</v>
      </c>
      <c r="AA41" s="37">
        <f>Лист2!L39</f>
        <v>6</v>
      </c>
      <c r="AB41" s="6">
        <f t="shared" si="8"/>
        <v>20</v>
      </c>
      <c r="AC41" s="6">
        <f t="shared" si="9"/>
        <v>40</v>
      </c>
      <c r="AD41" s="7">
        <f t="shared" si="10"/>
        <v>100</v>
      </c>
      <c r="AE41" s="46">
        <f t="shared" si="11"/>
        <v>52</v>
      </c>
      <c r="AF41" s="38">
        <f>Лист2!M39</f>
        <v>78</v>
      </c>
      <c r="AG41" s="38">
        <f>Лист2!N39</f>
        <v>78</v>
      </c>
      <c r="AH41" s="38">
        <f>Лист2!O39</f>
        <v>78</v>
      </c>
      <c r="AI41" s="38">
        <f>Лист2!P39</f>
        <v>78</v>
      </c>
      <c r="AJ41" s="38">
        <f>Лист2!Q39</f>
        <v>78</v>
      </c>
      <c r="AK41" s="38">
        <f>Лист2!R39</f>
        <v>78</v>
      </c>
      <c r="AL41" s="7">
        <f t="shared" si="12"/>
        <v>100</v>
      </c>
      <c r="AM41" s="7">
        <f t="shared" si="13"/>
        <v>100</v>
      </c>
      <c r="AN41" s="7">
        <f t="shared" si="14"/>
        <v>100</v>
      </c>
      <c r="AO41" s="46">
        <f t="shared" si="15"/>
        <v>100</v>
      </c>
      <c r="AP41" s="38">
        <f>Лист2!S39</f>
        <v>78</v>
      </c>
      <c r="AQ41" s="38">
        <f>Лист2!T39</f>
        <v>78</v>
      </c>
      <c r="AR41" s="38">
        <f>Лист2!U39</f>
        <v>78</v>
      </c>
      <c r="AS41" s="38">
        <f>Лист2!V39</f>
        <v>78</v>
      </c>
      <c r="AT41" s="38">
        <f>Лист2!W39</f>
        <v>78</v>
      </c>
      <c r="AU41" s="38">
        <f>Лист2!X39</f>
        <v>78</v>
      </c>
      <c r="AV41" s="7">
        <f t="shared" si="16"/>
        <v>100</v>
      </c>
      <c r="AW41" s="7">
        <f t="shared" si="17"/>
        <v>100</v>
      </c>
      <c r="AX41" s="7">
        <f t="shared" si="18"/>
        <v>100</v>
      </c>
      <c r="AY41" s="46">
        <f t="shared" si="19"/>
        <v>100</v>
      </c>
      <c r="AZ41" s="69">
        <f t="shared" si="20"/>
        <v>90.297435897435903</v>
      </c>
    </row>
    <row r="42" spans="1:52" x14ac:dyDescent="0.25">
      <c r="A42">
        <f>Лист1!C41</f>
        <v>39</v>
      </c>
      <c r="B42" t="str">
        <f>Лист1!B41</f>
        <v>ГБУСОН РО «Реабилитационный центр для детей и подростков с ограниченными возможностями Тарасовского района»</v>
      </c>
      <c r="C42" s="36">
        <f>Лист2!B40</f>
        <v>1296</v>
      </c>
      <c r="D42">
        <f>SUM(Лист1!D41:R41)</f>
        <v>15</v>
      </c>
      <c r="E42" s="43">
        <f>SUM(Лист1!S41:AL41)</f>
        <v>20</v>
      </c>
      <c r="F42" s="3">
        <f>SUM(Лист1!AM41:AR41)</f>
        <v>6</v>
      </c>
      <c r="G42" s="38">
        <f>Лист2!C40</f>
        <v>1290</v>
      </c>
      <c r="H42" s="38">
        <f>Лист2!D40</f>
        <v>1290</v>
      </c>
      <c r="I42" s="38">
        <f>Лист2!E40</f>
        <v>1276</v>
      </c>
      <c r="J42" s="38">
        <f>Лист2!F40</f>
        <v>1272</v>
      </c>
      <c r="K42" s="44">
        <f t="shared" si="0"/>
        <v>100</v>
      </c>
      <c r="L42" s="4">
        <f t="shared" si="1"/>
        <v>100</v>
      </c>
      <c r="M42" s="42">
        <f t="shared" si="2"/>
        <v>99.843260188087783</v>
      </c>
      <c r="N42" s="46">
        <f t="shared" si="3"/>
        <v>99.937304075235119</v>
      </c>
      <c r="O42" s="45">
        <f>SUM(Лист1!AS41:AY41)</f>
        <v>7</v>
      </c>
      <c r="P42" s="38">
        <f>Лист2!G40</f>
        <v>1296</v>
      </c>
      <c r="Q42" s="38">
        <f>Лист2!H40</f>
        <v>1296</v>
      </c>
      <c r="R42" s="38">
        <f>Лист2!I40</f>
        <v>1296</v>
      </c>
      <c r="S42" s="38">
        <f>Лист2!J40</f>
        <v>1296</v>
      </c>
      <c r="T42" s="5">
        <f t="shared" si="4"/>
        <v>100</v>
      </c>
      <c r="U42" s="5">
        <f t="shared" si="5"/>
        <v>100</v>
      </c>
      <c r="V42" s="5">
        <f t="shared" si="6"/>
        <v>100</v>
      </c>
      <c r="W42" s="46">
        <f t="shared" si="7"/>
        <v>100</v>
      </c>
      <c r="X42" s="2">
        <f>SUM(Лист1!AZ41:BD41)</f>
        <v>3</v>
      </c>
      <c r="Y42" s="2">
        <f>SUM(Лист1!BE41:BJ41)</f>
        <v>3</v>
      </c>
      <c r="Z42" s="37">
        <f>Лист2!K40</f>
        <v>148</v>
      </c>
      <c r="AA42" s="37">
        <f>Лист2!L40</f>
        <v>146</v>
      </c>
      <c r="AB42" s="6">
        <f t="shared" si="8"/>
        <v>60</v>
      </c>
      <c r="AC42" s="6">
        <f t="shared" si="9"/>
        <v>60</v>
      </c>
      <c r="AD42" s="7">
        <f t="shared" si="10"/>
        <v>98.648648648648646</v>
      </c>
      <c r="AE42" s="46">
        <f t="shared" si="11"/>
        <v>72</v>
      </c>
      <c r="AF42" s="38">
        <f>Лист2!M40</f>
        <v>1296</v>
      </c>
      <c r="AG42" s="38">
        <f>Лист2!N40</f>
        <v>1292</v>
      </c>
      <c r="AH42" s="38">
        <f>Лист2!O40</f>
        <v>1296</v>
      </c>
      <c r="AI42" s="38">
        <f>Лист2!P40</f>
        <v>1292</v>
      </c>
      <c r="AJ42" s="38">
        <f>Лист2!Q40</f>
        <v>1266</v>
      </c>
      <c r="AK42" s="38">
        <f>Лист2!R40</f>
        <v>1266</v>
      </c>
      <c r="AL42" s="7">
        <f t="shared" si="12"/>
        <v>99.691358024691354</v>
      </c>
      <c r="AM42" s="7">
        <f t="shared" si="13"/>
        <v>99.691358024691354</v>
      </c>
      <c r="AN42" s="7">
        <f t="shared" si="14"/>
        <v>100</v>
      </c>
      <c r="AO42" s="46">
        <f t="shared" si="15"/>
        <v>100</v>
      </c>
      <c r="AP42" s="38">
        <f>Лист2!S40</f>
        <v>1296</v>
      </c>
      <c r="AQ42" s="38">
        <f>Лист2!T40</f>
        <v>1294</v>
      </c>
      <c r="AR42" s="38">
        <f>Лист2!U40</f>
        <v>1296</v>
      </c>
      <c r="AS42" s="38">
        <f>Лист2!V40</f>
        <v>1292</v>
      </c>
      <c r="AT42" s="38">
        <f>Лист2!W40</f>
        <v>1296</v>
      </c>
      <c r="AU42" s="38">
        <f>Лист2!X40</f>
        <v>1292</v>
      </c>
      <c r="AV42" s="7">
        <f t="shared" si="16"/>
        <v>99.845679012345684</v>
      </c>
      <c r="AW42" s="7">
        <f t="shared" si="17"/>
        <v>99.691358024691354</v>
      </c>
      <c r="AX42" s="7">
        <f t="shared" si="18"/>
        <v>99.691358024691354</v>
      </c>
      <c r="AY42" s="46">
        <f t="shared" si="19"/>
        <v>100</v>
      </c>
      <c r="AZ42" s="69">
        <f t="shared" si="20"/>
        <v>94.387460815047035</v>
      </c>
    </row>
    <row r="43" spans="1:52" x14ac:dyDescent="0.25">
      <c r="A43">
        <f>Лист1!C42</f>
        <v>40</v>
      </c>
      <c r="B43" t="str">
        <f>Лист1!B42</f>
        <v>ГБУСОН РО «Центр психолого-педагогической помощи  населению  ст. Вешенской Шолоховского района»</v>
      </c>
      <c r="C43" s="36">
        <f>Лист2!B41</f>
        <v>202</v>
      </c>
      <c r="D43">
        <f>SUM(Лист1!D42:R42)</f>
        <v>13</v>
      </c>
      <c r="E43" s="43">
        <f>SUM(Лист1!S42:AL42)</f>
        <v>15</v>
      </c>
      <c r="F43" s="3">
        <f>SUM(Лист1!AM42:AR42)</f>
        <v>4</v>
      </c>
      <c r="G43" s="38">
        <f>Лист2!C41</f>
        <v>97</v>
      </c>
      <c r="H43" s="38">
        <f>Лист2!D41</f>
        <v>96</v>
      </c>
      <c r="I43" s="38">
        <f>Лист2!E41</f>
        <v>99</v>
      </c>
      <c r="J43" s="38">
        <f>Лист2!F41</f>
        <v>99</v>
      </c>
      <c r="K43" s="44">
        <f t="shared" si="0"/>
        <v>80.833333333333329</v>
      </c>
      <c r="L43" s="4">
        <f t="shared" si="1"/>
        <v>100</v>
      </c>
      <c r="M43" s="42">
        <f t="shared" si="2"/>
        <v>99.484536082474222</v>
      </c>
      <c r="N43" s="46">
        <f t="shared" si="3"/>
        <v>94.043814432989691</v>
      </c>
      <c r="O43" s="45">
        <f>SUM(Лист1!AS42:AY42)</f>
        <v>7</v>
      </c>
      <c r="P43" s="38">
        <f>Лист2!G41</f>
        <v>202</v>
      </c>
      <c r="Q43" s="38">
        <f>Лист2!H41</f>
        <v>202</v>
      </c>
      <c r="R43" s="38">
        <f>Лист2!I41</f>
        <v>202</v>
      </c>
      <c r="S43" s="38">
        <f>Лист2!J41</f>
        <v>202</v>
      </c>
      <c r="T43" s="5">
        <f t="shared" si="4"/>
        <v>100</v>
      </c>
      <c r="U43" s="5">
        <f t="shared" si="5"/>
        <v>100</v>
      </c>
      <c r="V43" s="5">
        <f t="shared" si="6"/>
        <v>100</v>
      </c>
      <c r="W43" s="46">
        <f t="shared" si="7"/>
        <v>100</v>
      </c>
      <c r="X43" s="2">
        <f>SUM(Лист1!AZ42:BD42)</f>
        <v>1</v>
      </c>
      <c r="Y43" s="2">
        <f>SUM(Лист1!BE42:BJ42)</f>
        <v>1</v>
      </c>
      <c r="Z43" s="37">
        <f>Лист2!K41</f>
        <v>77</v>
      </c>
      <c r="AA43" s="37">
        <f>Лист2!L41</f>
        <v>76</v>
      </c>
      <c r="AB43" s="6">
        <f t="shared" si="8"/>
        <v>20</v>
      </c>
      <c r="AC43" s="6">
        <f t="shared" si="9"/>
        <v>20</v>
      </c>
      <c r="AD43" s="7">
        <f t="shared" si="10"/>
        <v>98.701298701298697</v>
      </c>
      <c r="AE43" s="46">
        <f t="shared" si="11"/>
        <v>44</v>
      </c>
      <c r="AF43" s="38">
        <f>Лист2!M41</f>
        <v>202</v>
      </c>
      <c r="AG43" s="38">
        <f>Лист2!N41</f>
        <v>200</v>
      </c>
      <c r="AH43" s="38">
        <f>Лист2!O41</f>
        <v>202</v>
      </c>
      <c r="AI43" s="38">
        <f>Лист2!P41</f>
        <v>201</v>
      </c>
      <c r="AJ43" s="38">
        <f>Лист2!Q41</f>
        <v>196</v>
      </c>
      <c r="AK43" s="38">
        <f>Лист2!R41</f>
        <v>194</v>
      </c>
      <c r="AL43" s="7">
        <f t="shared" si="12"/>
        <v>99.009900990099013</v>
      </c>
      <c r="AM43" s="7">
        <f t="shared" si="13"/>
        <v>99.504950495049499</v>
      </c>
      <c r="AN43" s="7">
        <f t="shared" si="14"/>
        <v>98.979591836734699</v>
      </c>
      <c r="AO43" s="46">
        <f t="shared" si="15"/>
        <v>99</v>
      </c>
      <c r="AP43" s="38">
        <f>Лист2!S41</f>
        <v>202</v>
      </c>
      <c r="AQ43" s="38">
        <f>Лист2!T41</f>
        <v>202</v>
      </c>
      <c r="AR43" s="38">
        <f>Лист2!U41</f>
        <v>202</v>
      </c>
      <c r="AS43" s="38">
        <f>Лист2!V41</f>
        <v>202</v>
      </c>
      <c r="AT43" s="38">
        <f>Лист2!W41</f>
        <v>202</v>
      </c>
      <c r="AU43" s="38">
        <f>Лист2!X41</f>
        <v>202</v>
      </c>
      <c r="AV43" s="7">
        <f t="shared" si="16"/>
        <v>100</v>
      </c>
      <c r="AW43" s="7">
        <f t="shared" si="17"/>
        <v>100</v>
      </c>
      <c r="AX43" s="7">
        <f t="shared" si="18"/>
        <v>100</v>
      </c>
      <c r="AY43" s="46">
        <f t="shared" si="19"/>
        <v>100</v>
      </c>
      <c r="AZ43" s="69">
        <f t="shared" si="20"/>
        <v>87.408762886597941</v>
      </c>
    </row>
    <row r="44" spans="1:52" x14ac:dyDescent="0.25">
      <c r="A44">
        <f>Лист1!C43</f>
        <v>41</v>
      </c>
      <c r="B44" t="str">
        <f>Лист1!B43</f>
        <v>ГБУСОН РО «Комплексный центр социального обслуживания населения Боковского района»</v>
      </c>
      <c r="C44" s="36">
        <f>Лист2!B42</f>
        <v>1202</v>
      </c>
      <c r="D44">
        <f>SUM(Лист1!D43:R43)</f>
        <v>14</v>
      </c>
      <c r="E44" s="43">
        <f>SUM(Лист1!S43:AL43)</f>
        <v>19</v>
      </c>
      <c r="F44" s="3">
        <f>SUM(Лист1!AM43:AR43)</f>
        <v>6</v>
      </c>
      <c r="G44" s="38">
        <f>Лист2!C42</f>
        <v>778</v>
      </c>
      <c r="H44" s="38">
        <f>Лист2!D42</f>
        <v>770</v>
      </c>
      <c r="I44" s="38">
        <f>Лист2!E42</f>
        <v>612</v>
      </c>
      <c r="J44" s="38">
        <f>Лист2!F42</f>
        <v>606</v>
      </c>
      <c r="K44" s="44">
        <f t="shared" si="0"/>
        <v>94.166666666666671</v>
      </c>
      <c r="L44" s="4">
        <f t="shared" si="1"/>
        <v>100</v>
      </c>
      <c r="M44" s="42">
        <f t="shared" si="2"/>
        <v>98.995665104087905</v>
      </c>
      <c r="N44" s="46">
        <f t="shared" si="3"/>
        <v>97.848266041635156</v>
      </c>
      <c r="O44" s="45">
        <f>SUM(Лист1!AS43:AY43)</f>
        <v>7</v>
      </c>
      <c r="P44" s="38">
        <f>Лист2!G42</f>
        <v>1202</v>
      </c>
      <c r="Q44" s="38">
        <f>Лист2!H42</f>
        <v>1188</v>
      </c>
      <c r="R44" s="38">
        <f>Лист2!I42</f>
        <v>1202</v>
      </c>
      <c r="S44" s="38">
        <f>Лист2!J42</f>
        <v>1196</v>
      </c>
      <c r="T44" s="5">
        <f t="shared" si="4"/>
        <v>100</v>
      </c>
      <c r="U44" s="5">
        <f t="shared" si="5"/>
        <v>98.835274542429289</v>
      </c>
      <c r="V44" s="5">
        <f t="shared" si="6"/>
        <v>99.500831946755412</v>
      </c>
      <c r="W44" s="46">
        <f t="shared" si="7"/>
        <v>99</v>
      </c>
      <c r="X44" s="2">
        <f>SUM(Лист1!AZ43:BD43)</f>
        <v>4</v>
      </c>
      <c r="Y44" s="2">
        <f>SUM(Лист1!BE43:BJ43)</f>
        <v>3</v>
      </c>
      <c r="Z44" s="37">
        <f>Лист2!K42</f>
        <v>164</v>
      </c>
      <c r="AA44" s="37">
        <f>Лист2!L42</f>
        <v>160</v>
      </c>
      <c r="AB44" s="6">
        <f t="shared" si="8"/>
        <v>80</v>
      </c>
      <c r="AC44" s="6">
        <f t="shared" si="9"/>
        <v>60</v>
      </c>
      <c r="AD44" s="7">
        <f t="shared" si="10"/>
        <v>97.560975609756099</v>
      </c>
      <c r="AE44" s="46">
        <f t="shared" si="11"/>
        <v>77</v>
      </c>
      <c r="AF44" s="38">
        <f>Лист2!M42</f>
        <v>1202</v>
      </c>
      <c r="AG44" s="38">
        <f>Лист2!N42</f>
        <v>1178</v>
      </c>
      <c r="AH44" s="38">
        <f>Лист2!O42</f>
        <v>1202</v>
      </c>
      <c r="AI44" s="38">
        <f>Лист2!P42</f>
        <v>1178</v>
      </c>
      <c r="AJ44" s="38">
        <f>Лист2!Q42</f>
        <v>870</v>
      </c>
      <c r="AK44" s="38">
        <f>Лист2!R42</f>
        <v>848</v>
      </c>
      <c r="AL44" s="7">
        <f t="shared" si="12"/>
        <v>98.003327787021632</v>
      </c>
      <c r="AM44" s="7">
        <f t="shared" si="13"/>
        <v>98.003327787021632</v>
      </c>
      <c r="AN44" s="7">
        <f t="shared" si="14"/>
        <v>97.47126436781609</v>
      </c>
      <c r="AO44" s="46">
        <f t="shared" si="15"/>
        <v>98</v>
      </c>
      <c r="AP44" s="38">
        <f>Лист2!S42</f>
        <v>1202</v>
      </c>
      <c r="AQ44" s="38">
        <f>Лист2!T42</f>
        <v>1180</v>
      </c>
      <c r="AR44" s="38">
        <f>Лист2!U42</f>
        <v>1202</v>
      </c>
      <c r="AS44" s="38">
        <f>Лист2!V42</f>
        <v>1188</v>
      </c>
      <c r="AT44" s="38">
        <f>Лист2!W42</f>
        <v>1202</v>
      </c>
      <c r="AU44" s="38">
        <f>Лист2!X42</f>
        <v>1184</v>
      </c>
      <c r="AV44" s="7">
        <f t="shared" si="16"/>
        <v>98.169717138103167</v>
      </c>
      <c r="AW44" s="7">
        <f t="shared" si="17"/>
        <v>98.835274542429289</v>
      </c>
      <c r="AX44" s="7">
        <f t="shared" si="18"/>
        <v>98.502495840266221</v>
      </c>
      <c r="AY44" s="46">
        <f t="shared" si="19"/>
        <v>98</v>
      </c>
      <c r="AZ44" s="69">
        <f t="shared" si="20"/>
        <v>93.969653208327031</v>
      </c>
    </row>
    <row r="45" spans="1:52" x14ac:dyDescent="0.25">
      <c r="A45">
        <f>Лист1!C44</f>
        <v>42</v>
      </c>
      <c r="B45" t="str">
        <f>Лист1!B44</f>
        <v>МБУ «Центр социального обслуживания населения Кировского района города Ростова-на-Дону»</v>
      </c>
      <c r="C45" s="36">
        <f>Лист2!B43</f>
        <v>822</v>
      </c>
      <c r="D45">
        <f>SUM(Лист1!D44:R44)</f>
        <v>15</v>
      </c>
      <c r="E45" s="43">
        <f>SUM(Лист1!S44:AL44)</f>
        <v>20</v>
      </c>
      <c r="F45" s="3">
        <f>SUM(Лист1!AM44:AR44)</f>
        <v>4</v>
      </c>
      <c r="G45" s="38">
        <f>Лист2!C43</f>
        <v>740</v>
      </c>
      <c r="H45" s="38">
        <f>Лист2!D43</f>
        <v>740</v>
      </c>
      <c r="I45" s="38">
        <f>Лист2!E43</f>
        <v>780</v>
      </c>
      <c r="J45" s="38">
        <f>Лист2!F43</f>
        <v>780</v>
      </c>
      <c r="K45" s="44">
        <f>(D45/15+E45/20)*50</f>
        <v>100</v>
      </c>
      <c r="L45" s="4">
        <f t="shared" si="1"/>
        <v>100</v>
      </c>
      <c r="M45" s="42">
        <f t="shared" si="2"/>
        <v>100</v>
      </c>
      <c r="N45" s="46">
        <f t="shared" si="3"/>
        <v>100</v>
      </c>
      <c r="O45" s="45">
        <f>SUM(Лист1!AS44:AY44)</f>
        <v>7</v>
      </c>
      <c r="P45" s="38">
        <f>Лист2!G43</f>
        <v>822</v>
      </c>
      <c r="Q45" s="38">
        <f>Лист2!H43</f>
        <v>814</v>
      </c>
      <c r="R45" s="38">
        <f>Лист2!I43</f>
        <v>822</v>
      </c>
      <c r="S45" s="38">
        <f>Лист2!J43</f>
        <v>822</v>
      </c>
      <c r="T45" s="5">
        <f t="shared" si="4"/>
        <v>100</v>
      </c>
      <c r="U45" s="5">
        <f t="shared" si="5"/>
        <v>99.026763990267639</v>
      </c>
      <c r="V45" s="5">
        <f t="shared" si="6"/>
        <v>100</v>
      </c>
      <c r="W45" s="46">
        <f t="shared" si="7"/>
        <v>100</v>
      </c>
      <c r="X45" s="2">
        <f>SUM(Лист1!AZ44:BD44)</f>
        <v>4</v>
      </c>
      <c r="Y45" s="2">
        <f>SUM(Лист1!BE44:BJ44)</f>
        <v>5</v>
      </c>
      <c r="Z45" s="37">
        <f>Лист2!K43</f>
        <v>322</v>
      </c>
      <c r="AA45" s="37">
        <f>Лист2!L43</f>
        <v>320</v>
      </c>
      <c r="AB45" s="6">
        <f t="shared" si="8"/>
        <v>80</v>
      </c>
      <c r="AC45" s="6">
        <f t="shared" si="9"/>
        <v>100</v>
      </c>
      <c r="AD45" s="7">
        <f t="shared" si="10"/>
        <v>99.378881987577643</v>
      </c>
      <c r="AE45" s="46">
        <f t="shared" si="11"/>
        <v>94</v>
      </c>
      <c r="AF45" s="38">
        <f>Лист2!M43</f>
        <v>822</v>
      </c>
      <c r="AG45" s="38">
        <f>Лист2!N43</f>
        <v>820</v>
      </c>
      <c r="AH45" s="38">
        <f>Лист2!O43</f>
        <v>822</v>
      </c>
      <c r="AI45" s="38">
        <f>Лист2!P43</f>
        <v>820</v>
      </c>
      <c r="AJ45" s="38">
        <f>Лист2!Q43</f>
        <v>820</v>
      </c>
      <c r="AK45" s="38">
        <f>Лист2!R43</f>
        <v>816</v>
      </c>
      <c r="AL45" s="7">
        <f t="shared" si="12"/>
        <v>99.756690997566906</v>
      </c>
      <c r="AM45" s="7">
        <f t="shared" si="13"/>
        <v>99.756690997566906</v>
      </c>
      <c r="AN45" s="7">
        <f t="shared" si="14"/>
        <v>99.512195121951223</v>
      </c>
      <c r="AO45" s="46">
        <f t="shared" si="15"/>
        <v>100</v>
      </c>
      <c r="AP45" s="38">
        <f>Лист2!S43</f>
        <v>822</v>
      </c>
      <c r="AQ45" s="38">
        <f>Лист2!T43</f>
        <v>820</v>
      </c>
      <c r="AR45" s="38">
        <f>Лист2!U43</f>
        <v>822</v>
      </c>
      <c r="AS45" s="38">
        <f>Лист2!V43</f>
        <v>822</v>
      </c>
      <c r="AT45" s="38">
        <f>Лист2!W43</f>
        <v>822</v>
      </c>
      <c r="AU45" s="38">
        <f>Лист2!X43</f>
        <v>822</v>
      </c>
      <c r="AV45" s="7">
        <f t="shared" si="16"/>
        <v>99.756690997566906</v>
      </c>
      <c r="AW45" s="7">
        <f t="shared" si="17"/>
        <v>100</v>
      </c>
      <c r="AX45" s="7">
        <f t="shared" si="18"/>
        <v>100</v>
      </c>
      <c r="AY45" s="46">
        <f t="shared" si="19"/>
        <v>100</v>
      </c>
      <c r="AZ45" s="69">
        <f t="shared" si="20"/>
        <v>98.8</v>
      </c>
    </row>
    <row r="46" spans="1:52" x14ac:dyDescent="0.25">
      <c r="A46">
        <f>Лист1!C45</f>
        <v>43</v>
      </c>
      <c r="B46" t="str">
        <f>Лист1!B45</f>
        <v>МБУ «Центр социального обслуживания населения Ленинского района города Ростова-на-Дону»</v>
      </c>
      <c r="C46" s="36">
        <f>Лист2!B44</f>
        <v>830</v>
      </c>
      <c r="D46">
        <f>SUM(Лист1!D45:R45)</f>
        <v>15</v>
      </c>
      <c r="E46" s="43">
        <f>SUM(Лист1!S45:AL45)</f>
        <v>20</v>
      </c>
      <c r="F46" s="3">
        <f>SUM(Лист1!AM45:AR45)</f>
        <v>6</v>
      </c>
      <c r="G46" s="38">
        <f>Лист2!C44</f>
        <v>824</v>
      </c>
      <c r="H46" s="38">
        <f>Лист2!D44</f>
        <v>824</v>
      </c>
      <c r="I46" s="38">
        <f>Лист2!E44</f>
        <v>826</v>
      </c>
      <c r="J46" s="38">
        <f>Лист2!F44</f>
        <v>826</v>
      </c>
      <c r="K46" s="44">
        <f t="shared" si="0"/>
        <v>100</v>
      </c>
      <c r="L46" s="4">
        <f t="shared" si="1"/>
        <v>100</v>
      </c>
      <c r="M46" s="42">
        <f t="shared" si="2"/>
        <v>100</v>
      </c>
      <c r="N46" s="46">
        <f t="shared" si="3"/>
        <v>100</v>
      </c>
      <c r="O46" s="45">
        <f>SUM(Лист1!AS45:AY45)</f>
        <v>7</v>
      </c>
      <c r="P46" s="38">
        <f>Лист2!G44</f>
        <v>830</v>
      </c>
      <c r="Q46" s="38">
        <f>Лист2!H44</f>
        <v>830</v>
      </c>
      <c r="R46" s="38">
        <f>Лист2!I44</f>
        <v>830</v>
      </c>
      <c r="S46" s="38">
        <f>Лист2!J44</f>
        <v>830</v>
      </c>
      <c r="T46" s="5">
        <f t="shared" si="4"/>
        <v>100</v>
      </c>
      <c r="U46" s="5">
        <f t="shared" si="5"/>
        <v>100</v>
      </c>
      <c r="V46" s="5">
        <f t="shared" si="6"/>
        <v>100</v>
      </c>
      <c r="W46" s="46">
        <f t="shared" si="7"/>
        <v>100</v>
      </c>
      <c r="X46" s="2">
        <f>SUM(Лист1!AZ45:BD45)</f>
        <v>5</v>
      </c>
      <c r="Y46" s="2">
        <f>SUM(Лист1!BE45:BJ45)</f>
        <v>5</v>
      </c>
      <c r="Z46" s="37">
        <f>Лист2!K44</f>
        <v>440</v>
      </c>
      <c r="AA46" s="37">
        <f>Лист2!L44</f>
        <v>440</v>
      </c>
      <c r="AB46" s="6">
        <f t="shared" si="8"/>
        <v>100</v>
      </c>
      <c r="AC46" s="6">
        <f t="shared" si="9"/>
        <v>100</v>
      </c>
      <c r="AD46" s="7">
        <f t="shared" si="10"/>
        <v>100</v>
      </c>
      <c r="AE46" s="46">
        <f t="shared" si="11"/>
        <v>100</v>
      </c>
      <c r="AF46" s="38">
        <f>Лист2!M44</f>
        <v>830</v>
      </c>
      <c r="AG46" s="38">
        <f>Лист2!N44</f>
        <v>830</v>
      </c>
      <c r="AH46" s="38">
        <f>Лист2!O44</f>
        <v>830</v>
      </c>
      <c r="AI46" s="38">
        <f>Лист2!P44</f>
        <v>830</v>
      </c>
      <c r="AJ46" s="38">
        <f>Лист2!Q44</f>
        <v>824</v>
      </c>
      <c r="AK46" s="38">
        <f>Лист2!R44</f>
        <v>824</v>
      </c>
      <c r="AL46" s="7">
        <f t="shared" si="12"/>
        <v>100</v>
      </c>
      <c r="AM46" s="7">
        <f t="shared" si="13"/>
        <v>100</v>
      </c>
      <c r="AN46" s="7">
        <f t="shared" si="14"/>
        <v>100</v>
      </c>
      <c r="AO46" s="46">
        <f t="shared" si="15"/>
        <v>100</v>
      </c>
      <c r="AP46" s="38">
        <f>Лист2!S44</f>
        <v>830</v>
      </c>
      <c r="AQ46" s="38">
        <f>Лист2!T44</f>
        <v>830</v>
      </c>
      <c r="AR46" s="38">
        <f>Лист2!U44</f>
        <v>830</v>
      </c>
      <c r="AS46" s="38">
        <f>Лист2!V44</f>
        <v>830</v>
      </c>
      <c r="AT46" s="38">
        <f>Лист2!W44</f>
        <v>830</v>
      </c>
      <c r="AU46" s="38">
        <f>Лист2!X44</f>
        <v>830</v>
      </c>
      <c r="AV46" s="7">
        <f t="shared" si="16"/>
        <v>100</v>
      </c>
      <c r="AW46" s="7">
        <f t="shared" si="17"/>
        <v>100</v>
      </c>
      <c r="AX46" s="7">
        <f t="shared" si="18"/>
        <v>100</v>
      </c>
      <c r="AY46" s="46">
        <f t="shared" si="19"/>
        <v>100</v>
      </c>
      <c r="AZ46" s="69">
        <f t="shared" si="20"/>
        <v>100</v>
      </c>
    </row>
    <row r="47" spans="1:52" x14ac:dyDescent="0.25">
      <c r="A47">
        <f>Лист1!C46</f>
        <v>44</v>
      </c>
      <c r="B47" t="str">
        <f>Лист1!B46</f>
        <v>МБУ «Центр социального обслуживания населения Октябрьского района города Ростова-на-Дону»</v>
      </c>
      <c r="C47" s="36">
        <f>Лист2!B45</f>
        <v>1214</v>
      </c>
      <c r="D47">
        <f>SUM(Лист1!D46:R46)</f>
        <v>15</v>
      </c>
      <c r="E47" s="43">
        <f>SUM(Лист1!S46:AL46)</f>
        <v>20</v>
      </c>
      <c r="F47" s="3">
        <f>SUM(Лист1!AM46:AR46)</f>
        <v>5</v>
      </c>
      <c r="G47" s="38">
        <f>Лист2!C45</f>
        <v>1174</v>
      </c>
      <c r="H47" s="38">
        <f>Лист2!D45</f>
        <v>1172</v>
      </c>
      <c r="I47" s="38">
        <f>Лист2!E45</f>
        <v>792</v>
      </c>
      <c r="J47" s="38">
        <f>Лист2!F45</f>
        <v>792</v>
      </c>
      <c r="K47" s="44">
        <f t="shared" si="0"/>
        <v>100</v>
      </c>
      <c r="L47" s="4">
        <f t="shared" si="1"/>
        <v>100</v>
      </c>
      <c r="M47" s="42">
        <f t="shared" si="2"/>
        <v>99.914821124361168</v>
      </c>
      <c r="N47" s="46">
        <f t="shared" si="3"/>
        <v>99.965928449744467</v>
      </c>
      <c r="O47" s="45">
        <f>SUM(Лист1!AS46:AY46)</f>
        <v>7</v>
      </c>
      <c r="P47" s="38">
        <f>Лист2!G45</f>
        <v>1214</v>
      </c>
      <c r="Q47" s="38">
        <f>Лист2!H45</f>
        <v>1210</v>
      </c>
      <c r="R47" s="38">
        <f>Лист2!I45</f>
        <v>1214</v>
      </c>
      <c r="S47" s="38">
        <f>Лист2!J45</f>
        <v>1214</v>
      </c>
      <c r="T47" s="5">
        <f t="shared" si="4"/>
        <v>100</v>
      </c>
      <c r="U47" s="5">
        <f t="shared" si="5"/>
        <v>99.670510708401977</v>
      </c>
      <c r="V47" s="5">
        <f t="shared" si="6"/>
        <v>100</v>
      </c>
      <c r="W47" s="46">
        <f t="shared" si="7"/>
        <v>100</v>
      </c>
      <c r="X47" s="2">
        <f>SUM(Лист1!AZ46:BD46)</f>
        <v>4</v>
      </c>
      <c r="Y47" s="2">
        <f>SUM(Лист1!BE46:BJ46)</f>
        <v>5</v>
      </c>
      <c r="Z47" s="37">
        <f>Лист2!K45</f>
        <v>676</v>
      </c>
      <c r="AA47" s="37">
        <f>Лист2!L45</f>
        <v>674</v>
      </c>
      <c r="AB47" s="6">
        <f t="shared" si="8"/>
        <v>80</v>
      </c>
      <c r="AC47" s="6">
        <f t="shared" si="9"/>
        <v>100</v>
      </c>
      <c r="AD47" s="7">
        <f t="shared" si="10"/>
        <v>99.704142011834321</v>
      </c>
      <c r="AE47" s="46">
        <f t="shared" si="11"/>
        <v>94</v>
      </c>
      <c r="AF47" s="38">
        <f>Лист2!M45</f>
        <v>1214</v>
      </c>
      <c r="AG47" s="38">
        <f>Лист2!N45</f>
        <v>1210</v>
      </c>
      <c r="AH47" s="38">
        <f>Лист2!O45</f>
        <v>1214</v>
      </c>
      <c r="AI47" s="38">
        <f>Лист2!P45</f>
        <v>1214</v>
      </c>
      <c r="AJ47" s="38">
        <f>Лист2!Q45</f>
        <v>1208</v>
      </c>
      <c r="AK47" s="38">
        <f>Лист2!R45</f>
        <v>1208</v>
      </c>
      <c r="AL47" s="7">
        <f t="shared" si="12"/>
        <v>99.670510708401977</v>
      </c>
      <c r="AM47" s="7">
        <f t="shared" si="13"/>
        <v>100</v>
      </c>
      <c r="AN47" s="7">
        <f t="shared" si="14"/>
        <v>100</v>
      </c>
      <c r="AO47" s="46">
        <f t="shared" si="15"/>
        <v>100</v>
      </c>
      <c r="AP47" s="38">
        <f>Лист2!S45</f>
        <v>1214</v>
      </c>
      <c r="AQ47" s="38">
        <f>Лист2!T45</f>
        <v>1214</v>
      </c>
      <c r="AR47" s="38">
        <f>Лист2!U45</f>
        <v>1214</v>
      </c>
      <c r="AS47" s="38">
        <f>Лист2!V45</f>
        <v>1214</v>
      </c>
      <c r="AT47" s="38">
        <f>Лист2!W45</f>
        <v>1214</v>
      </c>
      <c r="AU47" s="38">
        <f>Лист2!X45</f>
        <v>1214</v>
      </c>
      <c r="AV47" s="7">
        <f t="shared" si="16"/>
        <v>100</v>
      </c>
      <c r="AW47" s="7">
        <f t="shared" si="17"/>
        <v>100</v>
      </c>
      <c r="AX47" s="7">
        <f t="shared" si="18"/>
        <v>100</v>
      </c>
      <c r="AY47" s="46">
        <f t="shared" si="19"/>
        <v>100</v>
      </c>
      <c r="AZ47" s="69">
        <f t="shared" si="20"/>
        <v>98.793185689948899</v>
      </c>
    </row>
    <row r="48" spans="1:52" x14ac:dyDescent="0.25">
      <c r="A48">
        <f>Лист1!C47</f>
        <v>45</v>
      </c>
      <c r="B48" t="str">
        <f>Лист1!B47</f>
        <v>МБУ «Центр социального обслуживания населения Пролетарского района города Ростова-на-Дону»</v>
      </c>
      <c r="C48" s="36">
        <f>Лист2!B46</f>
        <v>1170</v>
      </c>
      <c r="D48">
        <f>SUM(Лист1!D47:R47)</f>
        <v>15</v>
      </c>
      <c r="E48" s="43">
        <f>SUM(Лист1!S47:AL47)</f>
        <v>20</v>
      </c>
      <c r="F48" s="3">
        <f>SUM(Лист1!AM47:AR47)</f>
        <v>6</v>
      </c>
      <c r="G48" s="38">
        <f>Лист2!C46</f>
        <v>1148</v>
      </c>
      <c r="H48" s="38">
        <f>Лист2!D46</f>
        <v>1144</v>
      </c>
      <c r="I48" s="38">
        <f>Лист2!E46</f>
        <v>1084</v>
      </c>
      <c r="J48" s="38">
        <f>Лист2!F46</f>
        <v>1084</v>
      </c>
      <c r="K48" s="44">
        <f t="shared" si="0"/>
        <v>100</v>
      </c>
      <c r="L48" s="4">
        <f t="shared" si="1"/>
        <v>100</v>
      </c>
      <c r="M48" s="42">
        <f t="shared" si="2"/>
        <v>99.825783972125436</v>
      </c>
      <c r="N48" s="46">
        <f t="shared" si="3"/>
        <v>99.930313588850169</v>
      </c>
      <c r="O48" s="45">
        <f>SUM(Лист1!AS47:AY47)</f>
        <v>7</v>
      </c>
      <c r="P48" s="38">
        <f>Лист2!G46</f>
        <v>1170</v>
      </c>
      <c r="Q48" s="38">
        <f>Лист2!H46</f>
        <v>1166</v>
      </c>
      <c r="R48" s="38">
        <f>Лист2!I46</f>
        <v>1170</v>
      </c>
      <c r="S48" s="38">
        <f>Лист2!J46</f>
        <v>1170</v>
      </c>
      <c r="T48" s="5">
        <f t="shared" si="4"/>
        <v>100</v>
      </c>
      <c r="U48" s="5">
        <f t="shared" si="5"/>
        <v>99.658119658119659</v>
      </c>
      <c r="V48" s="5">
        <f t="shared" si="6"/>
        <v>100</v>
      </c>
      <c r="W48" s="46">
        <f t="shared" si="7"/>
        <v>100</v>
      </c>
      <c r="X48" s="2">
        <f>SUM(Лист1!AZ47:BD47)</f>
        <v>4</v>
      </c>
      <c r="Y48" s="2">
        <f>SUM(Лист1!BE47:BJ47)</f>
        <v>6</v>
      </c>
      <c r="Z48" s="37">
        <f>Лист2!K46</f>
        <v>196</v>
      </c>
      <c r="AA48" s="37">
        <f>Лист2!L46</f>
        <v>196</v>
      </c>
      <c r="AB48" s="6">
        <f t="shared" si="8"/>
        <v>80</v>
      </c>
      <c r="AC48" s="6">
        <f t="shared" si="9"/>
        <v>100</v>
      </c>
      <c r="AD48" s="7">
        <f t="shared" si="10"/>
        <v>100</v>
      </c>
      <c r="AE48" s="46">
        <f t="shared" si="11"/>
        <v>94</v>
      </c>
      <c r="AF48" s="38">
        <f>Лист2!M46</f>
        <v>1170</v>
      </c>
      <c r="AG48" s="38">
        <f>Лист2!N46</f>
        <v>1168</v>
      </c>
      <c r="AH48" s="38">
        <f>Лист2!O46</f>
        <v>1170</v>
      </c>
      <c r="AI48" s="38">
        <f>Лист2!P46</f>
        <v>1166</v>
      </c>
      <c r="AJ48" s="38">
        <f>Лист2!Q46</f>
        <v>1128</v>
      </c>
      <c r="AK48" s="38">
        <f>Лист2!R46</f>
        <v>1126</v>
      </c>
      <c r="AL48" s="7">
        <f t="shared" si="12"/>
        <v>99.82905982905983</v>
      </c>
      <c r="AM48" s="7">
        <f t="shared" si="13"/>
        <v>99.658119658119659</v>
      </c>
      <c r="AN48" s="7">
        <f t="shared" si="14"/>
        <v>99.822695035460995</v>
      </c>
      <c r="AO48" s="46">
        <f t="shared" si="15"/>
        <v>100</v>
      </c>
      <c r="AP48" s="38">
        <f>Лист2!S46</f>
        <v>1170</v>
      </c>
      <c r="AQ48" s="38">
        <f>Лист2!T46</f>
        <v>1168</v>
      </c>
      <c r="AR48" s="38">
        <f>Лист2!U46</f>
        <v>1170</v>
      </c>
      <c r="AS48" s="38">
        <f>Лист2!V46</f>
        <v>1162</v>
      </c>
      <c r="AT48" s="38">
        <f>Лист2!W46</f>
        <v>1170</v>
      </c>
      <c r="AU48" s="38">
        <f>Лист2!X46</f>
        <v>1164</v>
      </c>
      <c r="AV48" s="7">
        <f t="shared" si="16"/>
        <v>99.82905982905983</v>
      </c>
      <c r="AW48" s="7">
        <f t="shared" si="17"/>
        <v>99.316239316239319</v>
      </c>
      <c r="AX48" s="7">
        <f t="shared" si="18"/>
        <v>99.487179487179489</v>
      </c>
      <c r="AY48" s="46">
        <f t="shared" si="19"/>
        <v>100</v>
      </c>
      <c r="AZ48" s="69">
        <f t="shared" si="20"/>
        <v>98.786062717770022</v>
      </c>
    </row>
    <row r="49" spans="1:52" x14ac:dyDescent="0.25">
      <c r="A49">
        <f>Лист1!C48</f>
        <v>46</v>
      </c>
      <c r="B49" t="str">
        <f>Лист1!B48</f>
        <v>МБУ учреждение «Центр социального обслуживания  граждан пожилого возраста и инвалидов» муниципального образования «Город Зверево»</v>
      </c>
      <c r="C49" s="36">
        <f>Лист2!B47</f>
        <v>456</v>
      </c>
      <c r="D49">
        <f>SUM(Лист1!D48:R48)</f>
        <v>15</v>
      </c>
      <c r="E49" s="43">
        <f>SUM(Лист1!S48:AL48)</f>
        <v>20</v>
      </c>
      <c r="F49" s="3">
        <f>SUM(Лист1!AM48:AR48)</f>
        <v>3</v>
      </c>
      <c r="G49" s="38">
        <f>Лист2!C47</f>
        <v>374</v>
      </c>
      <c r="H49" s="38">
        <f>Лист2!D47</f>
        <v>372</v>
      </c>
      <c r="I49" s="38">
        <f>Лист2!E47</f>
        <v>264</v>
      </c>
      <c r="J49" s="38">
        <f>Лист2!F47</f>
        <v>255</v>
      </c>
      <c r="K49" s="44">
        <f t="shared" si="0"/>
        <v>100</v>
      </c>
      <c r="L49" s="4">
        <f t="shared" si="1"/>
        <v>90</v>
      </c>
      <c r="M49" s="42">
        <f t="shared" si="2"/>
        <v>98.028074866310149</v>
      </c>
      <c r="N49" s="46">
        <f t="shared" si="3"/>
        <v>96.211229946524071</v>
      </c>
      <c r="O49" s="45">
        <f>SUM(Лист1!AS48:AY48)</f>
        <v>7</v>
      </c>
      <c r="P49" s="38">
        <f>Лист2!G47</f>
        <v>456</v>
      </c>
      <c r="Q49" s="38">
        <f>Лист2!H47</f>
        <v>455</v>
      </c>
      <c r="R49" s="38">
        <f>Лист2!I47</f>
        <v>456</v>
      </c>
      <c r="S49" s="38">
        <f>Лист2!J47</f>
        <v>456</v>
      </c>
      <c r="T49" s="5">
        <f t="shared" si="4"/>
        <v>100</v>
      </c>
      <c r="U49" s="5">
        <f t="shared" si="5"/>
        <v>99.780701754385959</v>
      </c>
      <c r="V49" s="5">
        <f t="shared" si="6"/>
        <v>100</v>
      </c>
      <c r="W49" s="46">
        <f t="shared" si="7"/>
        <v>100</v>
      </c>
      <c r="X49" s="2">
        <f>SUM(Лист1!AZ48:BD48)</f>
        <v>5</v>
      </c>
      <c r="Y49" s="2">
        <f>SUM(Лист1!BE48:BJ48)</f>
        <v>4</v>
      </c>
      <c r="Z49" s="37">
        <f>Лист2!K47</f>
        <v>236</v>
      </c>
      <c r="AA49" s="37">
        <f>Лист2!L47</f>
        <v>236</v>
      </c>
      <c r="AB49" s="6">
        <f t="shared" si="8"/>
        <v>100</v>
      </c>
      <c r="AC49" s="6">
        <f t="shared" si="9"/>
        <v>80</v>
      </c>
      <c r="AD49" s="7">
        <f t="shared" si="10"/>
        <v>100</v>
      </c>
      <c r="AE49" s="46">
        <f t="shared" si="11"/>
        <v>92</v>
      </c>
      <c r="AF49" s="38">
        <f>Лист2!M47</f>
        <v>456</v>
      </c>
      <c r="AG49" s="38">
        <f>Лист2!N47</f>
        <v>456</v>
      </c>
      <c r="AH49" s="38">
        <f>Лист2!O47</f>
        <v>456</v>
      </c>
      <c r="AI49" s="38">
        <f>Лист2!P47</f>
        <v>456</v>
      </c>
      <c r="AJ49" s="38">
        <f>Лист2!Q47</f>
        <v>389</v>
      </c>
      <c r="AK49" s="38">
        <f>Лист2!R47</f>
        <v>388</v>
      </c>
      <c r="AL49" s="7">
        <f t="shared" si="12"/>
        <v>100</v>
      </c>
      <c r="AM49" s="7">
        <f t="shared" si="13"/>
        <v>100</v>
      </c>
      <c r="AN49" s="7">
        <f t="shared" si="14"/>
        <v>99.742930591259636</v>
      </c>
      <c r="AO49" s="46">
        <f t="shared" si="15"/>
        <v>100</v>
      </c>
      <c r="AP49" s="38">
        <f>Лист2!S47</f>
        <v>456</v>
      </c>
      <c r="AQ49" s="38">
        <f>Лист2!T47</f>
        <v>456</v>
      </c>
      <c r="AR49" s="38">
        <f>Лист2!U47</f>
        <v>456</v>
      </c>
      <c r="AS49" s="38">
        <f>Лист2!V47</f>
        <v>456</v>
      </c>
      <c r="AT49" s="38">
        <f>Лист2!W47</f>
        <v>456</v>
      </c>
      <c r="AU49" s="38">
        <f>Лист2!X47</f>
        <v>456</v>
      </c>
      <c r="AV49" s="7">
        <f t="shared" si="16"/>
        <v>100</v>
      </c>
      <c r="AW49" s="7">
        <f t="shared" si="17"/>
        <v>100</v>
      </c>
      <c r="AX49" s="7">
        <f t="shared" si="18"/>
        <v>100</v>
      </c>
      <c r="AY49" s="46">
        <f t="shared" si="19"/>
        <v>100</v>
      </c>
      <c r="AZ49" s="69">
        <f t="shared" si="20"/>
        <v>97.642245989304826</v>
      </c>
    </row>
    <row r="50" spans="1:52" x14ac:dyDescent="0.25">
      <c r="A50">
        <f>Лист1!C49</f>
        <v>47</v>
      </c>
      <c r="B50" t="str">
        <f>Лист1!B49</f>
        <v>МБУ «Центр социального обслуживания  граждан пожилого возраста и инвалидов» г. Каменск-Шахтинского</v>
      </c>
      <c r="C50" s="36">
        <f>Лист2!B48</f>
        <v>1202</v>
      </c>
      <c r="D50">
        <f>SUM(Лист1!D49:R49)</f>
        <v>15</v>
      </c>
      <c r="E50" s="43">
        <f>SUM(Лист1!S49:AL49)</f>
        <v>20</v>
      </c>
      <c r="F50" s="3">
        <f>SUM(Лист1!AM49:AR49)</f>
        <v>5</v>
      </c>
      <c r="G50" s="38">
        <f>Лист2!C48</f>
        <v>854</v>
      </c>
      <c r="H50" s="38">
        <f>Лист2!D48</f>
        <v>854</v>
      </c>
      <c r="I50" s="38">
        <f>Лист2!E48</f>
        <v>566</v>
      </c>
      <c r="J50" s="38">
        <f>Лист2!F48</f>
        <v>548</v>
      </c>
      <c r="K50" s="44">
        <f t="shared" si="0"/>
        <v>100</v>
      </c>
      <c r="L50" s="4">
        <f t="shared" si="1"/>
        <v>100</v>
      </c>
      <c r="M50" s="42">
        <f t="shared" si="2"/>
        <v>98.409893992932865</v>
      </c>
      <c r="N50" s="46">
        <f t="shared" si="3"/>
        <v>99.36395759717314</v>
      </c>
      <c r="O50" s="45">
        <f>SUM(Лист1!AS49:AY49)</f>
        <v>7</v>
      </c>
      <c r="P50" s="38">
        <f>Лист2!G48</f>
        <v>1202</v>
      </c>
      <c r="Q50" s="38">
        <f>Лист2!H48</f>
        <v>1200</v>
      </c>
      <c r="R50" s="38">
        <f>Лист2!I48</f>
        <v>1202</v>
      </c>
      <c r="S50" s="38">
        <f>Лист2!J48</f>
        <v>1202</v>
      </c>
      <c r="T50" s="5">
        <f t="shared" si="4"/>
        <v>100</v>
      </c>
      <c r="U50" s="5">
        <f t="shared" si="5"/>
        <v>99.833610648918466</v>
      </c>
      <c r="V50" s="5">
        <f t="shared" si="6"/>
        <v>100</v>
      </c>
      <c r="W50" s="46">
        <f t="shared" si="7"/>
        <v>100</v>
      </c>
      <c r="X50" s="2">
        <f>SUM(Лист1!AZ49:BD49)</f>
        <v>5</v>
      </c>
      <c r="Y50" s="2">
        <f>SUM(Лист1!BE49:BJ49)</f>
        <v>4</v>
      </c>
      <c r="Z50" s="37">
        <f>Лист2!K48</f>
        <v>586</v>
      </c>
      <c r="AA50" s="37">
        <f>Лист2!L48</f>
        <v>582</v>
      </c>
      <c r="AB50" s="6">
        <f t="shared" si="8"/>
        <v>100</v>
      </c>
      <c r="AC50" s="6">
        <f t="shared" si="9"/>
        <v>80</v>
      </c>
      <c r="AD50" s="7">
        <f t="shared" si="10"/>
        <v>99.317406143344712</v>
      </c>
      <c r="AE50" s="46">
        <f t="shared" si="11"/>
        <v>92</v>
      </c>
      <c r="AF50" s="38">
        <f>Лист2!M48</f>
        <v>1202</v>
      </c>
      <c r="AG50" s="38">
        <f>Лист2!N48</f>
        <v>1192</v>
      </c>
      <c r="AH50" s="38">
        <f>Лист2!O48</f>
        <v>1202</v>
      </c>
      <c r="AI50" s="38">
        <f>Лист2!P48</f>
        <v>1202</v>
      </c>
      <c r="AJ50" s="38">
        <f>Лист2!Q48</f>
        <v>886</v>
      </c>
      <c r="AK50" s="38">
        <f>Лист2!R48</f>
        <v>882</v>
      </c>
      <c r="AL50" s="7">
        <f t="shared" si="12"/>
        <v>99.168053244592343</v>
      </c>
      <c r="AM50" s="7">
        <f t="shared" si="13"/>
        <v>100</v>
      </c>
      <c r="AN50" s="7">
        <f t="shared" si="14"/>
        <v>99.54853273137698</v>
      </c>
      <c r="AO50" s="46">
        <f t="shared" si="15"/>
        <v>100</v>
      </c>
      <c r="AP50" s="38">
        <f>Лист2!S48</f>
        <v>1202</v>
      </c>
      <c r="AQ50" s="38">
        <f>Лист2!T48</f>
        <v>1200</v>
      </c>
      <c r="AR50" s="38">
        <f>Лист2!U48</f>
        <v>1202</v>
      </c>
      <c r="AS50" s="38">
        <f>Лист2!V48</f>
        <v>1202</v>
      </c>
      <c r="AT50" s="38">
        <f>Лист2!W48</f>
        <v>1202</v>
      </c>
      <c r="AU50" s="38">
        <f>Лист2!X48</f>
        <v>1202</v>
      </c>
      <c r="AV50" s="7">
        <f t="shared" si="16"/>
        <v>99.833610648918466</v>
      </c>
      <c r="AW50" s="7">
        <f t="shared" si="17"/>
        <v>100</v>
      </c>
      <c r="AX50" s="7">
        <f t="shared" si="18"/>
        <v>100</v>
      </c>
      <c r="AY50" s="46">
        <f t="shared" si="19"/>
        <v>100</v>
      </c>
      <c r="AZ50" s="69">
        <f t="shared" si="20"/>
        <v>98.27279151943462</v>
      </c>
    </row>
    <row r="51" spans="1:52" x14ac:dyDescent="0.25">
      <c r="A51">
        <f>Лист1!C50</f>
        <v>48</v>
      </c>
      <c r="B51" t="str">
        <f>Лист1!B50</f>
        <v>МБУ учреждение «Центр социального обслуживания  граждан пожилого возраста и инвалидов города Новошахтинска»</v>
      </c>
      <c r="C51" s="36">
        <f>Лист2!B49</f>
        <v>1300</v>
      </c>
      <c r="D51">
        <f>SUM(Лист1!D50:R50)</f>
        <v>15</v>
      </c>
      <c r="E51" s="43">
        <f>SUM(Лист1!S50:AL50)</f>
        <v>20</v>
      </c>
      <c r="F51" s="3">
        <f>SUM(Лист1!AM50:AR50)</f>
        <v>6</v>
      </c>
      <c r="G51" s="38">
        <f>Лист2!C49</f>
        <v>1198</v>
      </c>
      <c r="H51" s="38">
        <f>Лист2!D49</f>
        <v>1184</v>
      </c>
      <c r="I51" s="38">
        <f>Лист2!E49</f>
        <v>1030</v>
      </c>
      <c r="J51" s="38">
        <f>Лист2!F49</f>
        <v>1022</v>
      </c>
      <c r="K51" s="44">
        <f t="shared" si="0"/>
        <v>100</v>
      </c>
      <c r="L51" s="4">
        <f t="shared" si="1"/>
        <v>100</v>
      </c>
      <c r="M51" s="42">
        <f t="shared" si="2"/>
        <v>99.027343306805847</v>
      </c>
      <c r="N51" s="46">
        <f t="shared" si="3"/>
        <v>99.61093732272235</v>
      </c>
      <c r="O51" s="45">
        <f>SUM(Лист1!AS50:AY50)</f>
        <v>7</v>
      </c>
      <c r="P51" s="38">
        <f>Лист2!G49</f>
        <v>1300</v>
      </c>
      <c r="Q51" s="38">
        <f>Лист2!H49</f>
        <v>1286</v>
      </c>
      <c r="R51" s="38">
        <f>Лист2!I49</f>
        <v>1300</v>
      </c>
      <c r="S51" s="38">
        <f>Лист2!J49</f>
        <v>1214</v>
      </c>
      <c r="T51" s="5">
        <f t="shared" si="4"/>
        <v>100</v>
      </c>
      <c r="U51" s="5">
        <f t="shared" si="5"/>
        <v>98.92307692307692</v>
      </c>
      <c r="V51" s="5">
        <f t="shared" si="6"/>
        <v>93.384615384615387</v>
      </c>
      <c r="W51" s="46">
        <f t="shared" si="7"/>
        <v>98</v>
      </c>
      <c r="X51" s="2">
        <f>SUM(Лист1!AZ50:BD50)</f>
        <v>3</v>
      </c>
      <c r="Y51" s="2">
        <f>SUM(Лист1!BE50:BJ50)</f>
        <v>5</v>
      </c>
      <c r="Z51" s="37">
        <f>Лист2!K49</f>
        <v>994</v>
      </c>
      <c r="AA51" s="37">
        <f>Лист2!L49</f>
        <v>986</v>
      </c>
      <c r="AB51" s="6">
        <f t="shared" si="8"/>
        <v>60</v>
      </c>
      <c r="AC51" s="6">
        <f t="shared" si="9"/>
        <v>100</v>
      </c>
      <c r="AD51" s="7">
        <f t="shared" si="10"/>
        <v>99.195171026156942</v>
      </c>
      <c r="AE51" s="46">
        <f t="shared" si="11"/>
        <v>88</v>
      </c>
      <c r="AF51" s="38">
        <f>Лист2!M49</f>
        <v>1300</v>
      </c>
      <c r="AG51" s="38">
        <f>Лист2!N49</f>
        <v>1288</v>
      </c>
      <c r="AH51" s="38">
        <f>Лист2!O49</f>
        <v>1300</v>
      </c>
      <c r="AI51" s="38">
        <f>Лист2!P49</f>
        <v>1290</v>
      </c>
      <c r="AJ51" s="38">
        <f>Лист2!Q49</f>
        <v>1104</v>
      </c>
      <c r="AK51" s="38">
        <f>Лист2!R49</f>
        <v>1100</v>
      </c>
      <c r="AL51" s="7">
        <f t="shared" si="12"/>
        <v>99.07692307692308</v>
      </c>
      <c r="AM51" s="7">
        <f t="shared" si="13"/>
        <v>99.230769230769226</v>
      </c>
      <c r="AN51" s="7">
        <f t="shared" si="14"/>
        <v>99.637681159420296</v>
      </c>
      <c r="AO51" s="46">
        <f t="shared" si="15"/>
        <v>99</v>
      </c>
      <c r="AP51" s="38">
        <f>Лист2!S49</f>
        <v>1300</v>
      </c>
      <c r="AQ51" s="38">
        <f>Лист2!T49</f>
        <v>1286</v>
      </c>
      <c r="AR51" s="38">
        <f>Лист2!U49</f>
        <v>1300</v>
      </c>
      <c r="AS51" s="38">
        <f>Лист2!V49</f>
        <v>1292</v>
      </c>
      <c r="AT51" s="38">
        <f>Лист2!W49</f>
        <v>1300</v>
      </c>
      <c r="AU51" s="38">
        <f>Лист2!X49</f>
        <v>1290</v>
      </c>
      <c r="AV51" s="7">
        <f t="shared" si="16"/>
        <v>98.92307692307692</v>
      </c>
      <c r="AW51" s="7">
        <f t="shared" si="17"/>
        <v>99.384615384615387</v>
      </c>
      <c r="AX51" s="7">
        <f t="shared" si="18"/>
        <v>99.230769230769226</v>
      </c>
      <c r="AY51" s="46">
        <f t="shared" si="19"/>
        <v>99</v>
      </c>
      <c r="AZ51" s="69">
        <f t="shared" si="20"/>
        <v>96.722187464544476</v>
      </c>
    </row>
    <row r="52" spans="1:52" x14ac:dyDescent="0.25">
      <c r="A52">
        <f>Лист1!C51</f>
        <v>49</v>
      </c>
      <c r="B52" t="str">
        <f>Лист1!B51</f>
        <v>МБУ Верхнедонского района «Центр социального обслуживания граждан пожилого возраста и инвалидов»</v>
      </c>
      <c r="C52" s="36">
        <f>Лист2!B50</f>
        <v>10</v>
      </c>
      <c r="D52">
        <f>SUM(Лист1!D51:R51)</f>
        <v>14</v>
      </c>
      <c r="E52" s="43">
        <f>SUM(Лист1!S51:AL51)</f>
        <v>19</v>
      </c>
      <c r="F52" s="3">
        <f>SUM(Лист1!AM51:AR51)</f>
        <v>6</v>
      </c>
      <c r="G52" s="38">
        <f>Лист2!C50</f>
        <v>2</v>
      </c>
      <c r="H52" s="38">
        <f>Лист2!D50</f>
        <v>2</v>
      </c>
      <c r="I52" s="38">
        <f>Лист2!E50</f>
        <v>2</v>
      </c>
      <c r="J52" s="38">
        <f>Лист2!F50</f>
        <v>2</v>
      </c>
      <c r="K52" s="44">
        <f t="shared" si="0"/>
        <v>94.166666666666671</v>
      </c>
      <c r="L52" s="4">
        <f t="shared" si="1"/>
        <v>100</v>
      </c>
      <c r="M52" s="42">
        <f t="shared" si="2"/>
        <v>100</v>
      </c>
      <c r="N52" s="46">
        <f t="shared" si="3"/>
        <v>98.25</v>
      </c>
      <c r="O52" s="45">
        <f>SUM(Лист1!AS51:AY51)</f>
        <v>7</v>
      </c>
      <c r="P52" s="38">
        <f>Лист2!G50</f>
        <v>10</v>
      </c>
      <c r="Q52" s="38">
        <f>Лист2!H50</f>
        <v>10</v>
      </c>
      <c r="R52" s="38">
        <f>Лист2!I50</f>
        <v>10</v>
      </c>
      <c r="S52" s="38">
        <f>Лист2!J50</f>
        <v>5</v>
      </c>
      <c r="T52" s="5">
        <f t="shared" si="4"/>
        <v>100</v>
      </c>
      <c r="U52" s="5">
        <f t="shared" si="5"/>
        <v>100</v>
      </c>
      <c r="V52" s="5">
        <f t="shared" si="6"/>
        <v>50</v>
      </c>
      <c r="W52" s="46">
        <f t="shared" si="7"/>
        <v>85</v>
      </c>
      <c r="X52" s="2">
        <f>SUM(Лист1!AZ51:BD51)</f>
        <v>1</v>
      </c>
      <c r="Y52" s="2">
        <f>SUM(Лист1!BE51:BJ51)</f>
        <v>1</v>
      </c>
      <c r="Z52" s="37">
        <f>Лист2!K50</f>
        <v>10</v>
      </c>
      <c r="AA52" s="37">
        <f>Лист2!L50</f>
        <v>4</v>
      </c>
      <c r="AB52" s="6">
        <f t="shared" si="8"/>
        <v>20</v>
      </c>
      <c r="AC52" s="6">
        <f t="shared" si="9"/>
        <v>20</v>
      </c>
      <c r="AD52" s="7">
        <f t="shared" si="10"/>
        <v>40</v>
      </c>
      <c r="AE52" s="46">
        <f t="shared" si="11"/>
        <v>26</v>
      </c>
      <c r="AF52" s="38">
        <f>Лист2!M50</f>
        <v>10</v>
      </c>
      <c r="AG52" s="38">
        <f>Лист2!N50</f>
        <v>10</v>
      </c>
      <c r="AH52" s="38">
        <f>Лист2!O50</f>
        <v>10</v>
      </c>
      <c r="AI52" s="38">
        <f>Лист2!P50</f>
        <v>10</v>
      </c>
      <c r="AJ52" s="38">
        <f>Лист2!Q50</f>
        <v>10</v>
      </c>
      <c r="AK52" s="38">
        <f>Лист2!R50</f>
        <v>10</v>
      </c>
      <c r="AL52" s="7">
        <f t="shared" si="12"/>
        <v>100</v>
      </c>
      <c r="AM52" s="7">
        <f t="shared" si="13"/>
        <v>100</v>
      </c>
      <c r="AN52" s="7">
        <f t="shared" si="14"/>
        <v>100</v>
      </c>
      <c r="AO52" s="46">
        <f t="shared" si="15"/>
        <v>100</v>
      </c>
      <c r="AP52" s="38">
        <f>Лист2!S50</f>
        <v>10</v>
      </c>
      <c r="AQ52" s="38">
        <f>Лист2!T50</f>
        <v>10</v>
      </c>
      <c r="AR52" s="38">
        <f>Лист2!U50</f>
        <v>10</v>
      </c>
      <c r="AS52" s="38">
        <f>Лист2!V50</f>
        <v>10</v>
      </c>
      <c r="AT52" s="38">
        <f>Лист2!W50</f>
        <v>10</v>
      </c>
      <c r="AU52" s="38">
        <f>Лист2!X50</f>
        <v>10</v>
      </c>
      <c r="AV52" s="7">
        <f t="shared" si="16"/>
        <v>100</v>
      </c>
      <c r="AW52" s="7">
        <f t="shared" si="17"/>
        <v>100</v>
      </c>
      <c r="AX52" s="7">
        <f t="shared" si="18"/>
        <v>100</v>
      </c>
      <c r="AY52" s="46">
        <f t="shared" si="19"/>
        <v>100</v>
      </c>
      <c r="AZ52" s="69">
        <f t="shared" si="20"/>
        <v>81.849999999999994</v>
      </c>
    </row>
    <row r="53" spans="1:52" x14ac:dyDescent="0.25">
      <c r="A53">
        <f>Лист1!C52</f>
        <v>50</v>
      </c>
      <c r="B53" t="str">
        <f>Лист1!B52</f>
        <v>МБУ «Центр социального обслуживания  граждан пожилого возраста и инвалидов» Красносулинского района</v>
      </c>
      <c r="C53" s="36">
        <f>Лист2!B51</f>
        <v>17</v>
      </c>
      <c r="D53">
        <f>SUM(Лист1!D52:R52)</f>
        <v>14</v>
      </c>
      <c r="E53" s="43">
        <f>SUM(Лист1!S52:AL52)</f>
        <v>19</v>
      </c>
      <c r="F53" s="3">
        <f>SUM(Лист1!AM52:AR52)</f>
        <v>6</v>
      </c>
      <c r="G53" s="38">
        <f>Лист2!C51</f>
        <v>13</v>
      </c>
      <c r="H53" s="38">
        <f>Лист2!D51</f>
        <v>13</v>
      </c>
      <c r="I53" s="38">
        <f>Лист2!E51</f>
        <v>13</v>
      </c>
      <c r="J53" s="38">
        <f>Лист2!F51</f>
        <v>13</v>
      </c>
      <c r="K53" s="44">
        <f t="shared" si="0"/>
        <v>94.166666666666671</v>
      </c>
      <c r="L53" s="4">
        <f t="shared" si="1"/>
        <v>100</v>
      </c>
      <c r="M53" s="42">
        <f t="shared" si="2"/>
        <v>100</v>
      </c>
      <c r="N53" s="46">
        <f t="shared" si="3"/>
        <v>98.25</v>
      </c>
      <c r="O53" s="45">
        <f>SUM(Лист1!AS52:AY52)</f>
        <v>7</v>
      </c>
      <c r="P53" s="38">
        <f>Лист2!G51</f>
        <v>17</v>
      </c>
      <c r="Q53" s="38">
        <f>Лист2!H51</f>
        <v>13</v>
      </c>
      <c r="R53" s="38">
        <f>Лист2!I51</f>
        <v>17</v>
      </c>
      <c r="S53" s="38">
        <f>Лист2!J51</f>
        <v>15</v>
      </c>
      <c r="T53" s="5">
        <f t="shared" si="4"/>
        <v>100</v>
      </c>
      <c r="U53" s="5">
        <f t="shared" si="5"/>
        <v>76.470588235294116</v>
      </c>
      <c r="V53" s="5">
        <f t="shared" si="6"/>
        <v>88.235294117647058</v>
      </c>
      <c r="W53" s="46">
        <f t="shared" si="7"/>
        <v>87</v>
      </c>
      <c r="X53" s="2">
        <f>SUM(Лист1!AZ52:BD52)</f>
        <v>2</v>
      </c>
      <c r="Y53" s="2">
        <f>SUM(Лист1!BE52:BJ52)</f>
        <v>1</v>
      </c>
      <c r="Z53" s="37">
        <f>Лист2!K51</f>
        <v>9</v>
      </c>
      <c r="AA53" s="37">
        <f>Лист2!L51</f>
        <v>9</v>
      </c>
      <c r="AB53" s="6">
        <f t="shared" si="8"/>
        <v>40</v>
      </c>
      <c r="AC53" s="6">
        <f t="shared" si="9"/>
        <v>20</v>
      </c>
      <c r="AD53" s="7">
        <f t="shared" si="10"/>
        <v>100</v>
      </c>
      <c r="AE53" s="46">
        <f t="shared" si="11"/>
        <v>50</v>
      </c>
      <c r="AF53" s="38">
        <f>Лист2!M51</f>
        <v>17</v>
      </c>
      <c r="AG53" s="38">
        <f>Лист2!N51</f>
        <v>17</v>
      </c>
      <c r="AH53" s="38">
        <f>Лист2!O51</f>
        <v>17</v>
      </c>
      <c r="AI53" s="38">
        <f>Лист2!P51</f>
        <v>17</v>
      </c>
      <c r="AJ53" s="38">
        <f>Лист2!Q51</f>
        <v>14</v>
      </c>
      <c r="AK53" s="38">
        <f>Лист2!R51</f>
        <v>12</v>
      </c>
      <c r="AL53" s="7">
        <f t="shared" si="12"/>
        <v>100</v>
      </c>
      <c r="AM53" s="7">
        <f t="shared" si="13"/>
        <v>100</v>
      </c>
      <c r="AN53" s="7">
        <f t="shared" si="14"/>
        <v>85.714285714285708</v>
      </c>
      <c r="AO53" s="46">
        <f t="shared" si="15"/>
        <v>97</v>
      </c>
      <c r="AP53" s="38">
        <f>Лист2!S51</f>
        <v>17</v>
      </c>
      <c r="AQ53" s="38">
        <f>Лист2!T51</f>
        <v>15</v>
      </c>
      <c r="AR53" s="38">
        <f>Лист2!U51</f>
        <v>17</v>
      </c>
      <c r="AS53" s="38">
        <f>Лист2!V51</f>
        <v>17</v>
      </c>
      <c r="AT53" s="38">
        <f>Лист2!W51</f>
        <v>17</v>
      </c>
      <c r="AU53" s="38">
        <f>Лист2!X51</f>
        <v>17</v>
      </c>
      <c r="AV53" s="7">
        <f t="shared" si="16"/>
        <v>88.235294117647058</v>
      </c>
      <c r="AW53" s="7">
        <f t="shared" si="17"/>
        <v>100</v>
      </c>
      <c r="AX53" s="7">
        <f t="shared" si="18"/>
        <v>100</v>
      </c>
      <c r="AY53" s="46">
        <f t="shared" si="19"/>
        <v>96</v>
      </c>
      <c r="AZ53" s="69">
        <f t="shared" si="20"/>
        <v>85.65</v>
      </c>
    </row>
    <row r="54" spans="1:52" x14ac:dyDescent="0.25">
      <c r="A54">
        <f>Лист1!C53</f>
        <v>51</v>
      </c>
      <c r="B54" t="str">
        <f>Лист1!B53</f>
        <v>МБУ «Центр социального обслуживания  граждан пожилого возраста и инвалидов» Родионово-Несветайского района</v>
      </c>
      <c r="C54" s="36">
        <f>Лист2!B52</f>
        <v>952</v>
      </c>
      <c r="D54">
        <f>SUM(Лист1!D53:R53)</f>
        <v>15</v>
      </c>
      <c r="E54" s="43">
        <f>SUM(Лист1!S53:AL53)</f>
        <v>20</v>
      </c>
      <c r="F54" s="3">
        <f>SUM(Лист1!AM53:AR53)</f>
        <v>5</v>
      </c>
      <c r="G54" s="38">
        <f>Лист2!C52</f>
        <v>728</v>
      </c>
      <c r="H54" s="38">
        <f>Лист2!D52</f>
        <v>704</v>
      </c>
      <c r="I54" s="38">
        <f>Лист2!E52</f>
        <v>434</v>
      </c>
      <c r="J54" s="38">
        <f>Лист2!F52</f>
        <v>406</v>
      </c>
      <c r="K54" s="44">
        <f t="shared" si="0"/>
        <v>100</v>
      </c>
      <c r="L54" s="4">
        <f t="shared" si="1"/>
        <v>100</v>
      </c>
      <c r="M54" s="42">
        <f t="shared" si="2"/>
        <v>95.125841900035439</v>
      </c>
      <c r="N54" s="46">
        <f t="shared" si="3"/>
        <v>98.050336760014176</v>
      </c>
      <c r="O54" s="45">
        <f>SUM(Лист1!AS53:AY53)</f>
        <v>7</v>
      </c>
      <c r="P54" s="38">
        <f>Лист2!G52</f>
        <v>952</v>
      </c>
      <c r="Q54" s="38">
        <f>Лист2!H52</f>
        <v>936</v>
      </c>
      <c r="R54" s="38">
        <f>Лист2!I52</f>
        <v>952</v>
      </c>
      <c r="S54" s="38">
        <f>Лист2!J52</f>
        <v>926</v>
      </c>
      <c r="T54" s="5">
        <f t="shared" si="4"/>
        <v>100</v>
      </c>
      <c r="U54" s="5">
        <f t="shared" si="5"/>
        <v>98.319327731092443</v>
      </c>
      <c r="V54" s="5">
        <f t="shared" si="6"/>
        <v>97.268907563025209</v>
      </c>
      <c r="W54" s="46">
        <f t="shared" si="7"/>
        <v>99</v>
      </c>
      <c r="X54" s="2">
        <f>SUM(Лист1!AZ53:BD53)</f>
        <v>1</v>
      </c>
      <c r="Y54" s="2">
        <f>SUM(Лист1!BE53:BJ53)</f>
        <v>3</v>
      </c>
      <c r="Z54" s="37">
        <f>Лист2!K52</f>
        <v>360</v>
      </c>
      <c r="AA54" s="37">
        <f>Лист2!L52</f>
        <v>344</v>
      </c>
      <c r="AB54" s="6">
        <f t="shared" si="8"/>
        <v>20</v>
      </c>
      <c r="AC54" s="6">
        <f t="shared" si="9"/>
        <v>60</v>
      </c>
      <c r="AD54" s="7">
        <f t="shared" si="10"/>
        <v>95.555555555555557</v>
      </c>
      <c r="AE54" s="46">
        <f t="shared" si="11"/>
        <v>59</v>
      </c>
      <c r="AF54" s="38">
        <f>Лист2!M52</f>
        <v>952</v>
      </c>
      <c r="AG54" s="38">
        <f>Лист2!N52</f>
        <v>922</v>
      </c>
      <c r="AH54" s="38">
        <f>Лист2!O52</f>
        <v>952</v>
      </c>
      <c r="AI54" s="38">
        <f>Лист2!P52</f>
        <v>948</v>
      </c>
      <c r="AJ54" s="38">
        <f>Лист2!Q52</f>
        <v>534</v>
      </c>
      <c r="AK54" s="38">
        <f>Лист2!R52</f>
        <v>528</v>
      </c>
      <c r="AL54" s="7">
        <f t="shared" si="12"/>
        <v>96.848739495798313</v>
      </c>
      <c r="AM54" s="7">
        <f t="shared" si="13"/>
        <v>99.579831932773104</v>
      </c>
      <c r="AN54" s="7">
        <f t="shared" si="14"/>
        <v>98.876404494382029</v>
      </c>
      <c r="AO54" s="46">
        <f t="shared" si="15"/>
        <v>98</v>
      </c>
      <c r="AP54" s="38">
        <f>Лист2!S52</f>
        <v>952</v>
      </c>
      <c r="AQ54" s="38">
        <f>Лист2!T52</f>
        <v>932</v>
      </c>
      <c r="AR54" s="38">
        <f>Лист2!U52</f>
        <v>952</v>
      </c>
      <c r="AS54" s="38">
        <f>Лист2!V52</f>
        <v>942</v>
      </c>
      <c r="AT54" s="38">
        <f>Лист2!W52</f>
        <v>952</v>
      </c>
      <c r="AU54" s="38">
        <f>Лист2!X52</f>
        <v>940</v>
      </c>
      <c r="AV54" s="7">
        <f t="shared" si="16"/>
        <v>97.899159663865547</v>
      </c>
      <c r="AW54" s="7">
        <f t="shared" si="17"/>
        <v>98.949579831932766</v>
      </c>
      <c r="AX54" s="7">
        <f t="shared" si="18"/>
        <v>98.739495798319325</v>
      </c>
      <c r="AY54" s="46">
        <f t="shared" si="19"/>
        <v>99</v>
      </c>
      <c r="AZ54" s="69">
        <f t="shared" si="20"/>
        <v>90.610067352002829</v>
      </c>
    </row>
    <row r="55" spans="1:52" x14ac:dyDescent="0.25">
      <c r="A55"/>
      <c r="B55"/>
    </row>
  </sheetData>
  <autoFilter ref="A3:AZ3">
    <sortState ref="A6:AU55">
      <sortCondition ref="A3"/>
    </sortState>
  </autoFilter>
  <sortState ref="A3:AM16">
    <sortCondition ref="A3:A16"/>
  </sortState>
  <mergeCells count="46">
    <mergeCell ref="N1:N3"/>
    <mergeCell ref="P2:Q2"/>
    <mergeCell ref="U2:U3"/>
    <mergeCell ref="F2:F3"/>
    <mergeCell ref="D1:M1"/>
    <mergeCell ref="M2:M3"/>
    <mergeCell ref="G2:H2"/>
    <mergeCell ref="I2:J2"/>
    <mergeCell ref="K2:K3"/>
    <mergeCell ref="L2:L3"/>
    <mergeCell ref="AW2:AW3"/>
    <mergeCell ref="AX2:AX3"/>
    <mergeCell ref="AO1:AO3"/>
    <mergeCell ref="O2:O3"/>
    <mergeCell ref="R2:S2"/>
    <mergeCell ref="T2:T3"/>
    <mergeCell ref="O1:V1"/>
    <mergeCell ref="V2:V3"/>
    <mergeCell ref="AV2:AV3"/>
    <mergeCell ref="AP2:AQ2"/>
    <mergeCell ref="AR2:AS2"/>
    <mergeCell ref="AT2:AU2"/>
    <mergeCell ref="AF2:AG2"/>
    <mergeCell ref="AH2:AI2"/>
    <mergeCell ref="AJ2:AK2"/>
    <mergeCell ref="A1:A3"/>
    <mergeCell ref="B1:B3"/>
    <mergeCell ref="C1:C3"/>
    <mergeCell ref="D2:D3"/>
    <mergeCell ref="E2:E3"/>
    <mergeCell ref="AY1:AY3"/>
    <mergeCell ref="AZ2:AZ3"/>
    <mergeCell ref="W1:W3"/>
    <mergeCell ref="AE1:AE3"/>
    <mergeCell ref="X2:X3"/>
    <mergeCell ref="Y2:Y3"/>
    <mergeCell ref="Z2:AA2"/>
    <mergeCell ref="AB2:AB3"/>
    <mergeCell ref="AC2:AC3"/>
    <mergeCell ref="AD2:AD3"/>
    <mergeCell ref="X1:AD1"/>
    <mergeCell ref="AF1:AN1"/>
    <mergeCell ref="AP1:AX1"/>
    <mergeCell ref="AL2:AL3"/>
    <mergeCell ref="AM2:AM3"/>
    <mergeCell ref="AN2:AN3"/>
  </mergeCells>
  <pageMargins left="0.7" right="0.7" top="0.75" bottom="0.75" header="0.3" footer="0.3"/>
  <pageSetup paperSize="9" scale="62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53"/>
  <sheetViews>
    <sheetView workbookViewId="0">
      <pane xSplit="1" ySplit="2" topLeftCell="AN45" activePane="bottomRight" state="frozen"/>
      <selection pane="topRight" activeCell="B1" sqref="B1"/>
      <selection pane="bottomLeft" activeCell="A3" sqref="A3"/>
      <selection pane="bottomRight" activeCell="J59" sqref="J59"/>
    </sheetView>
  </sheetViews>
  <sheetFormatPr defaultRowHeight="15" x14ac:dyDescent="0.25"/>
  <cols>
    <col min="1" max="1" width="9.140625" style="1"/>
    <col min="2" max="2" width="91.7109375" style="8" customWidth="1"/>
    <col min="3" max="3" width="9.140625" style="10"/>
    <col min="4" max="4" width="9.140625" style="11"/>
    <col min="5" max="5" width="9.140625" style="10"/>
    <col min="6" max="6" width="9.140625" style="12"/>
    <col min="7" max="8" width="9.140625" style="10"/>
    <col min="9" max="9" width="9.140625" style="1"/>
    <col min="10" max="13" width="9.140625" style="10"/>
    <col min="14" max="14" width="9.140625" style="1"/>
    <col min="15" max="17" width="9.140625" style="10"/>
    <col min="18" max="16384" width="9.140625" style="1"/>
  </cols>
  <sheetData>
    <row r="1" spans="1:62" ht="15.75" thickBot="1" x14ac:dyDescent="0.3">
      <c r="A1" s="48"/>
      <c r="B1" s="103" t="s">
        <v>81</v>
      </c>
      <c r="C1" s="103"/>
      <c r="D1" s="104" t="s">
        <v>82</v>
      </c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5" t="s">
        <v>83</v>
      </c>
      <c r="T1" s="105"/>
      <c r="U1" s="105"/>
      <c r="V1" s="105"/>
      <c r="W1" s="105"/>
      <c r="X1" s="105"/>
      <c r="Y1" s="105"/>
      <c r="Z1" s="105"/>
      <c r="AA1" s="105"/>
      <c r="AB1" s="105"/>
      <c r="AC1" s="105"/>
      <c r="AD1" s="105"/>
      <c r="AE1" s="105"/>
      <c r="AF1" s="105"/>
      <c r="AG1" s="105"/>
      <c r="AH1" s="105"/>
      <c r="AI1" s="105"/>
      <c r="AJ1" s="105"/>
      <c r="AK1" s="105"/>
      <c r="AL1" s="105"/>
      <c r="AM1" s="106" t="s">
        <v>84</v>
      </c>
      <c r="AN1" s="106"/>
      <c r="AO1" s="106"/>
      <c r="AP1" s="106"/>
      <c r="AQ1" s="106"/>
      <c r="AR1" s="106"/>
      <c r="AS1" s="107" t="s">
        <v>85</v>
      </c>
      <c r="AT1" s="107"/>
      <c r="AU1" s="107"/>
      <c r="AV1" s="107"/>
      <c r="AW1" s="107"/>
      <c r="AX1" s="107"/>
      <c r="AY1" s="107"/>
      <c r="AZ1" s="108" t="s">
        <v>86</v>
      </c>
      <c r="BA1" s="108"/>
      <c r="BB1" s="108"/>
      <c r="BC1" s="108"/>
      <c r="BD1" s="108"/>
      <c r="BE1" s="102" t="s">
        <v>87</v>
      </c>
      <c r="BF1" s="102"/>
      <c r="BG1" s="102"/>
      <c r="BH1" s="102"/>
      <c r="BI1" s="102"/>
      <c r="BJ1" s="102"/>
    </row>
    <row r="2" spans="1:62" ht="16.5" thickBot="1" x14ac:dyDescent="0.3">
      <c r="A2" s="48"/>
      <c r="B2" s="48"/>
      <c r="C2" s="48" t="s">
        <v>88</v>
      </c>
      <c r="D2" s="49" t="s">
        <v>89</v>
      </c>
      <c r="E2" s="49" t="s">
        <v>90</v>
      </c>
      <c r="F2" s="49" t="s">
        <v>91</v>
      </c>
      <c r="G2" s="49" t="s">
        <v>92</v>
      </c>
      <c r="H2" s="49" t="s">
        <v>93</v>
      </c>
      <c r="I2" s="49" t="s">
        <v>94</v>
      </c>
      <c r="J2" s="49" t="s">
        <v>95</v>
      </c>
      <c r="K2" s="49" t="s">
        <v>96</v>
      </c>
      <c r="L2" s="49" t="s">
        <v>99</v>
      </c>
      <c r="M2" s="49" t="s">
        <v>100</v>
      </c>
      <c r="N2" s="49" t="s">
        <v>101</v>
      </c>
      <c r="O2" s="49" t="s">
        <v>102</v>
      </c>
      <c r="P2" s="49" t="s">
        <v>103</v>
      </c>
      <c r="Q2" s="49" t="s">
        <v>104</v>
      </c>
      <c r="R2" s="49" t="s">
        <v>105</v>
      </c>
      <c r="S2" s="50" t="s">
        <v>89</v>
      </c>
      <c r="T2" s="50" t="s">
        <v>90</v>
      </c>
      <c r="U2" s="50" t="s">
        <v>91</v>
      </c>
      <c r="V2" s="50" t="s">
        <v>92</v>
      </c>
      <c r="W2" s="50" t="s">
        <v>93</v>
      </c>
      <c r="X2" s="50" t="s">
        <v>94</v>
      </c>
      <c r="Y2" s="50" t="s">
        <v>106</v>
      </c>
      <c r="Z2" s="50" t="s">
        <v>95</v>
      </c>
      <c r="AA2" s="50" t="s">
        <v>96</v>
      </c>
      <c r="AB2" s="50" t="s">
        <v>97</v>
      </c>
      <c r="AC2" s="50" t="s">
        <v>107</v>
      </c>
      <c r="AD2" s="51" t="s">
        <v>98</v>
      </c>
      <c r="AE2" s="50" t="s">
        <v>99</v>
      </c>
      <c r="AF2" s="50" t="s">
        <v>100</v>
      </c>
      <c r="AG2" s="50" t="s">
        <v>101</v>
      </c>
      <c r="AH2" s="50" t="s">
        <v>108</v>
      </c>
      <c r="AI2" s="50" t="s">
        <v>102</v>
      </c>
      <c r="AJ2" s="50" t="s">
        <v>103</v>
      </c>
      <c r="AK2" s="50" t="s">
        <v>104</v>
      </c>
      <c r="AL2" s="50" t="s">
        <v>105</v>
      </c>
      <c r="AM2" s="52" t="s">
        <v>109</v>
      </c>
      <c r="AN2" s="52" t="s">
        <v>110</v>
      </c>
      <c r="AO2" s="52" t="s">
        <v>111</v>
      </c>
      <c r="AP2" s="52" t="s">
        <v>112</v>
      </c>
      <c r="AQ2" s="52" t="s">
        <v>113</v>
      </c>
      <c r="AR2" s="52" t="s">
        <v>114</v>
      </c>
      <c r="AS2" s="53" t="s">
        <v>115</v>
      </c>
      <c r="AT2" s="53" t="s">
        <v>116</v>
      </c>
      <c r="AU2" s="53" t="s">
        <v>117</v>
      </c>
      <c r="AV2" s="53" t="s">
        <v>118</v>
      </c>
      <c r="AW2" s="53" t="s">
        <v>119</v>
      </c>
      <c r="AX2" s="53" t="s">
        <v>120</v>
      </c>
      <c r="AY2" s="53" t="s">
        <v>121</v>
      </c>
      <c r="AZ2" s="54" t="s">
        <v>122</v>
      </c>
      <c r="BA2" s="54" t="s">
        <v>123</v>
      </c>
      <c r="BB2" s="54" t="s">
        <v>124</v>
      </c>
      <c r="BC2" s="54" t="s">
        <v>125</v>
      </c>
      <c r="BD2" s="54" t="s">
        <v>126</v>
      </c>
      <c r="BE2" s="55" t="s">
        <v>127</v>
      </c>
      <c r="BF2" s="55" t="s">
        <v>128</v>
      </c>
      <c r="BG2" s="55" t="s">
        <v>129</v>
      </c>
      <c r="BH2" s="55" t="s">
        <v>130</v>
      </c>
      <c r="BI2" s="55" t="s">
        <v>131</v>
      </c>
      <c r="BJ2" s="56"/>
    </row>
    <row r="3" spans="1:62" ht="15.75" thickBot="1" x14ac:dyDescent="0.3">
      <c r="A3" s="57" t="s">
        <v>183</v>
      </c>
      <c r="B3" s="58" t="s">
        <v>132</v>
      </c>
      <c r="C3" s="58">
        <v>1</v>
      </c>
      <c r="D3" s="58">
        <v>1</v>
      </c>
      <c r="E3" s="58">
        <v>1</v>
      </c>
      <c r="F3" s="58">
        <v>1</v>
      </c>
      <c r="G3" s="58">
        <v>1</v>
      </c>
      <c r="H3" s="58">
        <v>1</v>
      </c>
      <c r="I3" s="58">
        <v>1</v>
      </c>
      <c r="J3" s="58">
        <v>1</v>
      </c>
      <c r="K3" s="58">
        <v>1</v>
      </c>
      <c r="L3" s="58">
        <v>1</v>
      </c>
      <c r="M3" s="58">
        <v>1</v>
      </c>
      <c r="N3" s="58">
        <v>1</v>
      </c>
      <c r="O3" s="58">
        <v>1</v>
      </c>
      <c r="P3" s="58">
        <v>1</v>
      </c>
      <c r="Q3" s="58">
        <v>1</v>
      </c>
      <c r="R3" s="58">
        <v>1</v>
      </c>
      <c r="S3" s="58">
        <v>1</v>
      </c>
      <c r="T3" s="58">
        <v>1</v>
      </c>
      <c r="U3" s="58">
        <v>1</v>
      </c>
      <c r="V3" s="58">
        <v>1</v>
      </c>
      <c r="W3" s="58">
        <v>1</v>
      </c>
      <c r="X3" s="58">
        <v>1</v>
      </c>
      <c r="Y3" s="58">
        <v>1</v>
      </c>
      <c r="Z3" s="58">
        <v>1</v>
      </c>
      <c r="AA3" s="58">
        <v>1</v>
      </c>
      <c r="AB3" s="58">
        <v>1</v>
      </c>
      <c r="AC3" s="58">
        <v>1</v>
      </c>
      <c r="AD3" s="58">
        <v>1</v>
      </c>
      <c r="AE3" s="58">
        <v>1</v>
      </c>
      <c r="AF3" s="58">
        <v>1</v>
      </c>
      <c r="AG3" s="58">
        <v>1</v>
      </c>
      <c r="AH3" s="58">
        <v>1</v>
      </c>
      <c r="AI3" s="58">
        <v>1</v>
      </c>
      <c r="AJ3" s="58">
        <v>1</v>
      </c>
      <c r="AK3" s="58">
        <v>1</v>
      </c>
      <c r="AL3" s="58">
        <v>1</v>
      </c>
      <c r="AM3" s="58">
        <v>1</v>
      </c>
      <c r="AN3" s="58">
        <v>1</v>
      </c>
      <c r="AO3" s="58">
        <v>1</v>
      </c>
      <c r="AP3" s="58">
        <v>0</v>
      </c>
      <c r="AQ3" s="58">
        <v>1</v>
      </c>
      <c r="AR3" s="58">
        <v>1</v>
      </c>
      <c r="AS3" s="58">
        <v>1</v>
      </c>
      <c r="AT3" s="58">
        <v>1</v>
      </c>
      <c r="AU3" s="58">
        <v>1</v>
      </c>
      <c r="AV3" s="58">
        <v>1</v>
      </c>
      <c r="AW3" s="58">
        <v>1</v>
      </c>
      <c r="AX3" s="58">
        <v>1</v>
      </c>
      <c r="AY3" s="58">
        <v>1</v>
      </c>
      <c r="AZ3" s="58">
        <v>1</v>
      </c>
      <c r="BA3" s="58">
        <v>0</v>
      </c>
      <c r="BB3" s="58">
        <v>1</v>
      </c>
      <c r="BC3" s="58">
        <v>1</v>
      </c>
      <c r="BD3" s="58">
        <v>1</v>
      </c>
      <c r="BE3" s="58">
        <v>0</v>
      </c>
      <c r="BF3" s="58">
        <v>0</v>
      </c>
      <c r="BG3" s="58">
        <v>0</v>
      </c>
      <c r="BH3" s="58">
        <v>1</v>
      </c>
      <c r="BI3" s="58">
        <v>1</v>
      </c>
      <c r="BJ3" s="59">
        <v>0</v>
      </c>
    </row>
    <row r="4" spans="1:62" ht="15.75" thickBot="1" x14ac:dyDescent="0.3">
      <c r="A4" s="57" t="s">
        <v>183</v>
      </c>
      <c r="B4" s="60" t="s">
        <v>133</v>
      </c>
      <c r="C4" s="60">
        <v>2</v>
      </c>
      <c r="D4" s="60">
        <v>1</v>
      </c>
      <c r="E4" s="60">
        <v>1</v>
      </c>
      <c r="F4" s="60">
        <v>1</v>
      </c>
      <c r="G4" s="60">
        <v>1</v>
      </c>
      <c r="H4" s="60">
        <v>1</v>
      </c>
      <c r="I4" s="60">
        <v>1</v>
      </c>
      <c r="J4" s="60">
        <v>1</v>
      </c>
      <c r="K4" s="60">
        <v>1</v>
      </c>
      <c r="L4" s="60">
        <v>1</v>
      </c>
      <c r="M4" s="60">
        <v>1</v>
      </c>
      <c r="N4" s="60">
        <v>1</v>
      </c>
      <c r="O4" s="60">
        <v>1</v>
      </c>
      <c r="P4" s="60">
        <v>1</v>
      </c>
      <c r="Q4" s="60">
        <v>1</v>
      </c>
      <c r="R4" s="60">
        <v>1</v>
      </c>
      <c r="S4" s="60">
        <v>1</v>
      </c>
      <c r="T4" s="60">
        <v>1</v>
      </c>
      <c r="U4" s="60">
        <v>1</v>
      </c>
      <c r="V4" s="60">
        <v>1</v>
      </c>
      <c r="W4" s="60">
        <v>1</v>
      </c>
      <c r="X4" s="60">
        <v>1</v>
      </c>
      <c r="Y4" s="60">
        <v>1</v>
      </c>
      <c r="Z4" s="60">
        <v>1</v>
      </c>
      <c r="AA4" s="60">
        <v>1</v>
      </c>
      <c r="AB4" s="60">
        <v>1</v>
      </c>
      <c r="AC4" s="60">
        <v>1</v>
      </c>
      <c r="AD4" s="60">
        <v>1</v>
      </c>
      <c r="AE4" s="60">
        <v>1</v>
      </c>
      <c r="AF4" s="60">
        <v>1</v>
      </c>
      <c r="AG4" s="60">
        <v>1</v>
      </c>
      <c r="AH4" s="60">
        <v>1</v>
      </c>
      <c r="AI4" s="60">
        <v>1</v>
      </c>
      <c r="AJ4" s="60">
        <v>1</v>
      </c>
      <c r="AK4" s="60">
        <v>1</v>
      </c>
      <c r="AL4" s="60">
        <v>1</v>
      </c>
      <c r="AM4" s="60">
        <v>1</v>
      </c>
      <c r="AN4" s="60">
        <v>1</v>
      </c>
      <c r="AO4" s="60">
        <v>1</v>
      </c>
      <c r="AP4" s="60">
        <v>1</v>
      </c>
      <c r="AQ4" s="60">
        <v>1</v>
      </c>
      <c r="AR4" s="60">
        <v>1</v>
      </c>
      <c r="AS4" s="60">
        <v>1</v>
      </c>
      <c r="AT4" s="60">
        <v>1</v>
      </c>
      <c r="AU4" s="60">
        <v>1</v>
      </c>
      <c r="AV4" s="60">
        <v>1</v>
      </c>
      <c r="AW4" s="60">
        <v>1</v>
      </c>
      <c r="AX4" s="60">
        <v>1</v>
      </c>
      <c r="AY4" s="60">
        <v>1</v>
      </c>
      <c r="AZ4" s="60">
        <v>1</v>
      </c>
      <c r="BA4" s="60">
        <v>0</v>
      </c>
      <c r="BB4" s="60">
        <v>1</v>
      </c>
      <c r="BC4" s="60">
        <v>1</v>
      </c>
      <c r="BD4" s="60">
        <v>0</v>
      </c>
      <c r="BE4" s="60">
        <v>0</v>
      </c>
      <c r="BF4" s="60">
        <v>0</v>
      </c>
      <c r="BG4" s="60">
        <v>0</v>
      </c>
      <c r="BH4" s="60">
        <v>1</v>
      </c>
      <c r="BI4" s="60">
        <v>1</v>
      </c>
      <c r="BJ4" s="61">
        <v>0</v>
      </c>
    </row>
    <row r="5" spans="1:62" ht="15.75" thickBot="1" x14ac:dyDescent="0.3">
      <c r="A5" s="57" t="s">
        <v>183</v>
      </c>
      <c r="B5" s="60" t="s">
        <v>134</v>
      </c>
      <c r="C5" s="60">
        <v>3</v>
      </c>
      <c r="D5" s="60">
        <v>1</v>
      </c>
      <c r="E5" s="60">
        <v>1</v>
      </c>
      <c r="F5" s="60">
        <v>1</v>
      </c>
      <c r="G5" s="60">
        <v>1</v>
      </c>
      <c r="H5" s="60">
        <v>1</v>
      </c>
      <c r="I5" s="60">
        <v>1</v>
      </c>
      <c r="J5" s="60">
        <v>1</v>
      </c>
      <c r="K5" s="60">
        <v>1</v>
      </c>
      <c r="L5" s="60">
        <v>1</v>
      </c>
      <c r="M5" s="60">
        <v>1</v>
      </c>
      <c r="N5" s="60">
        <v>1</v>
      </c>
      <c r="O5" s="60">
        <v>1</v>
      </c>
      <c r="P5" s="60">
        <v>0</v>
      </c>
      <c r="Q5" s="60">
        <v>0</v>
      </c>
      <c r="R5" s="60">
        <v>0</v>
      </c>
      <c r="S5" s="60">
        <v>1</v>
      </c>
      <c r="T5" s="60">
        <v>1</v>
      </c>
      <c r="U5" s="60">
        <v>1</v>
      </c>
      <c r="V5" s="60">
        <v>1</v>
      </c>
      <c r="W5" s="60">
        <v>1</v>
      </c>
      <c r="X5" s="60">
        <v>1</v>
      </c>
      <c r="Y5" s="60">
        <v>1</v>
      </c>
      <c r="Z5" s="60">
        <v>0</v>
      </c>
      <c r="AA5" s="60">
        <v>1</v>
      </c>
      <c r="AB5" s="60">
        <v>1</v>
      </c>
      <c r="AC5" s="60">
        <v>1</v>
      </c>
      <c r="AD5" s="60">
        <v>1</v>
      </c>
      <c r="AE5" s="60">
        <v>0</v>
      </c>
      <c r="AF5" s="60">
        <v>1</v>
      </c>
      <c r="AG5" s="60">
        <v>1</v>
      </c>
      <c r="AH5" s="60">
        <v>1</v>
      </c>
      <c r="AI5" s="60">
        <v>1</v>
      </c>
      <c r="AJ5" s="60">
        <v>0</v>
      </c>
      <c r="AK5" s="60">
        <v>0</v>
      </c>
      <c r="AL5" s="60">
        <v>1</v>
      </c>
      <c r="AM5" s="60">
        <v>1</v>
      </c>
      <c r="AN5" s="60">
        <v>1</v>
      </c>
      <c r="AO5" s="60">
        <v>0</v>
      </c>
      <c r="AP5" s="60">
        <v>0</v>
      </c>
      <c r="AQ5" s="60">
        <v>1</v>
      </c>
      <c r="AR5" s="60">
        <v>1</v>
      </c>
      <c r="AS5" s="60">
        <v>1</v>
      </c>
      <c r="AT5" s="60">
        <v>1</v>
      </c>
      <c r="AU5" s="60">
        <v>1</v>
      </c>
      <c r="AV5" s="60">
        <v>1</v>
      </c>
      <c r="AW5" s="60">
        <v>1</v>
      </c>
      <c r="AX5" s="60">
        <v>1</v>
      </c>
      <c r="AY5" s="60">
        <v>1</v>
      </c>
      <c r="AZ5" s="60">
        <v>0</v>
      </c>
      <c r="BA5" s="60">
        <v>1</v>
      </c>
      <c r="BB5" s="60">
        <v>0</v>
      </c>
      <c r="BC5" s="60">
        <v>1</v>
      </c>
      <c r="BD5" s="60">
        <v>1</v>
      </c>
      <c r="BE5" s="60">
        <v>0</v>
      </c>
      <c r="BF5" s="60">
        <v>0</v>
      </c>
      <c r="BG5" s="60">
        <v>0</v>
      </c>
      <c r="BH5" s="60">
        <v>1</v>
      </c>
      <c r="BI5" s="60">
        <v>0</v>
      </c>
      <c r="BJ5" s="61">
        <v>0</v>
      </c>
    </row>
    <row r="6" spans="1:62" ht="15.75" thickBot="1" x14ac:dyDescent="0.3">
      <c r="A6" s="57" t="s">
        <v>183</v>
      </c>
      <c r="B6" s="60" t="s">
        <v>135</v>
      </c>
      <c r="C6" s="60">
        <v>4</v>
      </c>
      <c r="D6" s="60">
        <v>1</v>
      </c>
      <c r="E6" s="60">
        <v>1</v>
      </c>
      <c r="F6" s="60">
        <v>1</v>
      </c>
      <c r="G6" s="60">
        <v>1</v>
      </c>
      <c r="H6" s="60">
        <v>1</v>
      </c>
      <c r="I6" s="60">
        <v>1</v>
      </c>
      <c r="J6" s="60">
        <v>1</v>
      </c>
      <c r="K6" s="60">
        <v>1</v>
      </c>
      <c r="L6" s="60">
        <v>1</v>
      </c>
      <c r="M6" s="60">
        <v>1</v>
      </c>
      <c r="N6" s="60">
        <v>1</v>
      </c>
      <c r="O6" s="60">
        <v>1</v>
      </c>
      <c r="P6" s="60">
        <v>1</v>
      </c>
      <c r="Q6" s="60">
        <v>1</v>
      </c>
      <c r="R6" s="60">
        <v>1</v>
      </c>
      <c r="S6" s="60">
        <v>1</v>
      </c>
      <c r="T6" s="60">
        <v>1</v>
      </c>
      <c r="U6" s="60">
        <v>1</v>
      </c>
      <c r="V6" s="60">
        <v>1</v>
      </c>
      <c r="W6" s="60">
        <v>1</v>
      </c>
      <c r="X6" s="60">
        <v>1</v>
      </c>
      <c r="Y6" s="60">
        <v>1</v>
      </c>
      <c r="Z6" s="60">
        <v>1</v>
      </c>
      <c r="AA6" s="60">
        <v>1</v>
      </c>
      <c r="AB6" s="60">
        <v>1</v>
      </c>
      <c r="AC6" s="60">
        <v>1</v>
      </c>
      <c r="AD6" s="60">
        <v>1</v>
      </c>
      <c r="AE6" s="60">
        <v>1</v>
      </c>
      <c r="AF6" s="60">
        <v>1</v>
      </c>
      <c r="AG6" s="60">
        <v>1</v>
      </c>
      <c r="AH6" s="60">
        <v>1</v>
      </c>
      <c r="AI6" s="60">
        <v>1</v>
      </c>
      <c r="AJ6" s="60">
        <v>1</v>
      </c>
      <c r="AK6" s="60">
        <v>1</v>
      </c>
      <c r="AL6" s="60">
        <v>1</v>
      </c>
      <c r="AM6" s="60">
        <v>1</v>
      </c>
      <c r="AN6" s="60">
        <v>1</v>
      </c>
      <c r="AO6" s="60">
        <v>1</v>
      </c>
      <c r="AP6" s="60">
        <v>1</v>
      </c>
      <c r="AQ6" s="60">
        <v>1</v>
      </c>
      <c r="AR6" s="60">
        <v>1</v>
      </c>
      <c r="AS6" s="60">
        <v>1</v>
      </c>
      <c r="AT6" s="60">
        <v>1</v>
      </c>
      <c r="AU6" s="60">
        <v>1</v>
      </c>
      <c r="AV6" s="60">
        <v>1</v>
      </c>
      <c r="AW6" s="60">
        <v>1</v>
      </c>
      <c r="AX6" s="60">
        <v>1</v>
      </c>
      <c r="AY6" s="60">
        <v>1</v>
      </c>
      <c r="AZ6" s="60">
        <v>1</v>
      </c>
      <c r="BA6" s="60">
        <v>1</v>
      </c>
      <c r="BB6" s="60">
        <v>1</v>
      </c>
      <c r="BC6" s="60">
        <v>1</v>
      </c>
      <c r="BD6" s="60">
        <v>1</v>
      </c>
      <c r="BE6" s="60">
        <v>0</v>
      </c>
      <c r="BF6" s="60">
        <v>1</v>
      </c>
      <c r="BG6" s="60">
        <v>0</v>
      </c>
      <c r="BH6" s="60">
        <v>1</v>
      </c>
      <c r="BI6" s="60">
        <v>1</v>
      </c>
      <c r="BJ6" s="61">
        <v>0</v>
      </c>
    </row>
    <row r="7" spans="1:62" ht="15.75" thickBot="1" x14ac:dyDescent="0.3">
      <c r="A7" s="57" t="s">
        <v>183</v>
      </c>
      <c r="B7" s="60" t="s">
        <v>136</v>
      </c>
      <c r="C7" s="60">
        <v>5</v>
      </c>
      <c r="D7" s="60">
        <v>1</v>
      </c>
      <c r="E7" s="60">
        <v>1</v>
      </c>
      <c r="F7" s="60">
        <v>1</v>
      </c>
      <c r="G7" s="60">
        <v>1</v>
      </c>
      <c r="H7" s="60">
        <v>1</v>
      </c>
      <c r="I7" s="60">
        <v>1</v>
      </c>
      <c r="J7" s="60">
        <v>1</v>
      </c>
      <c r="K7" s="60">
        <v>1</v>
      </c>
      <c r="L7" s="60">
        <v>1</v>
      </c>
      <c r="M7" s="60">
        <v>1</v>
      </c>
      <c r="N7" s="60">
        <v>1</v>
      </c>
      <c r="O7" s="60">
        <v>1</v>
      </c>
      <c r="P7" s="60">
        <v>1</v>
      </c>
      <c r="Q7" s="60">
        <v>1</v>
      </c>
      <c r="R7" s="60">
        <v>1</v>
      </c>
      <c r="S7" s="60">
        <v>1</v>
      </c>
      <c r="T7" s="60">
        <v>1</v>
      </c>
      <c r="U7" s="60">
        <v>1</v>
      </c>
      <c r="V7" s="60">
        <v>1</v>
      </c>
      <c r="W7" s="60">
        <v>1</v>
      </c>
      <c r="X7" s="60">
        <v>1</v>
      </c>
      <c r="Y7" s="60">
        <v>1</v>
      </c>
      <c r="Z7" s="60">
        <v>1</v>
      </c>
      <c r="AA7" s="60">
        <v>1</v>
      </c>
      <c r="AB7" s="60">
        <v>1</v>
      </c>
      <c r="AC7" s="60">
        <v>1</v>
      </c>
      <c r="AD7" s="60">
        <v>1</v>
      </c>
      <c r="AE7" s="60">
        <v>1</v>
      </c>
      <c r="AF7" s="60">
        <v>1</v>
      </c>
      <c r="AG7" s="60">
        <v>1</v>
      </c>
      <c r="AH7" s="60">
        <v>1</v>
      </c>
      <c r="AI7" s="60">
        <v>1</v>
      </c>
      <c r="AJ7" s="60">
        <v>1</v>
      </c>
      <c r="AK7" s="60">
        <v>1</v>
      </c>
      <c r="AL7" s="60">
        <v>1</v>
      </c>
      <c r="AM7" s="60">
        <v>1</v>
      </c>
      <c r="AN7" s="60">
        <v>1</v>
      </c>
      <c r="AO7" s="60">
        <v>1</v>
      </c>
      <c r="AP7" s="60">
        <v>1</v>
      </c>
      <c r="AQ7" s="60">
        <v>1</v>
      </c>
      <c r="AR7" s="60">
        <v>0</v>
      </c>
      <c r="AS7" s="60">
        <v>1</v>
      </c>
      <c r="AT7" s="60">
        <v>1</v>
      </c>
      <c r="AU7" s="60">
        <v>1</v>
      </c>
      <c r="AV7" s="60">
        <v>1</v>
      </c>
      <c r="AW7" s="60">
        <v>1</v>
      </c>
      <c r="AX7" s="60">
        <v>1</v>
      </c>
      <c r="AY7" s="60">
        <v>1</v>
      </c>
      <c r="AZ7" s="60">
        <v>1</v>
      </c>
      <c r="BA7" s="60">
        <v>1</v>
      </c>
      <c r="BB7" s="60">
        <v>0</v>
      </c>
      <c r="BC7" s="60">
        <v>1</v>
      </c>
      <c r="BD7" s="60">
        <v>1</v>
      </c>
      <c r="BE7" s="60">
        <v>0</v>
      </c>
      <c r="BF7" s="60">
        <v>0</v>
      </c>
      <c r="BG7" s="60">
        <v>0</v>
      </c>
      <c r="BH7" s="60">
        <v>1</v>
      </c>
      <c r="BI7" s="60">
        <v>1</v>
      </c>
      <c r="BJ7" s="61">
        <v>0</v>
      </c>
    </row>
    <row r="8" spans="1:62" ht="15.75" thickBot="1" x14ac:dyDescent="0.3">
      <c r="A8" s="57" t="s">
        <v>183</v>
      </c>
      <c r="B8" s="60" t="s">
        <v>137</v>
      </c>
      <c r="C8" s="60">
        <v>6</v>
      </c>
      <c r="D8" s="60">
        <v>1</v>
      </c>
      <c r="E8" s="60">
        <v>1</v>
      </c>
      <c r="F8" s="60">
        <v>1</v>
      </c>
      <c r="G8" s="60">
        <v>1</v>
      </c>
      <c r="H8" s="60">
        <v>1</v>
      </c>
      <c r="I8" s="60">
        <v>1</v>
      </c>
      <c r="J8" s="60">
        <v>1</v>
      </c>
      <c r="K8" s="60">
        <v>1</v>
      </c>
      <c r="L8" s="60">
        <v>1</v>
      </c>
      <c r="M8" s="60">
        <v>1</v>
      </c>
      <c r="N8" s="60">
        <v>1</v>
      </c>
      <c r="O8" s="60">
        <v>1</v>
      </c>
      <c r="P8" s="60">
        <v>1</v>
      </c>
      <c r="Q8" s="60">
        <v>1</v>
      </c>
      <c r="R8" s="60">
        <v>1</v>
      </c>
      <c r="S8" s="60">
        <v>1</v>
      </c>
      <c r="T8" s="60">
        <v>1</v>
      </c>
      <c r="U8" s="60">
        <v>1</v>
      </c>
      <c r="V8" s="60">
        <v>1</v>
      </c>
      <c r="W8" s="60">
        <v>1</v>
      </c>
      <c r="X8" s="60">
        <v>1</v>
      </c>
      <c r="Y8" s="60">
        <v>1</v>
      </c>
      <c r="Z8" s="60">
        <v>1</v>
      </c>
      <c r="AA8" s="60">
        <v>1</v>
      </c>
      <c r="AB8" s="60">
        <v>1</v>
      </c>
      <c r="AC8" s="60">
        <v>1</v>
      </c>
      <c r="AD8" s="60">
        <v>1</v>
      </c>
      <c r="AE8" s="60">
        <v>1</v>
      </c>
      <c r="AF8" s="60">
        <v>1</v>
      </c>
      <c r="AG8" s="60">
        <v>1</v>
      </c>
      <c r="AH8" s="60">
        <v>1</v>
      </c>
      <c r="AI8" s="60">
        <v>1</v>
      </c>
      <c r="AJ8" s="60">
        <v>1</v>
      </c>
      <c r="AK8" s="60">
        <v>1</v>
      </c>
      <c r="AL8" s="60">
        <v>1</v>
      </c>
      <c r="AM8" s="60">
        <v>1</v>
      </c>
      <c r="AN8" s="60">
        <v>1</v>
      </c>
      <c r="AO8" s="60">
        <v>1</v>
      </c>
      <c r="AP8" s="60">
        <v>1</v>
      </c>
      <c r="AQ8" s="60">
        <v>1</v>
      </c>
      <c r="AR8" s="60">
        <v>0</v>
      </c>
      <c r="AS8" s="60">
        <v>1</v>
      </c>
      <c r="AT8" s="60">
        <v>1</v>
      </c>
      <c r="AU8" s="60">
        <v>1</v>
      </c>
      <c r="AV8" s="60">
        <v>1</v>
      </c>
      <c r="AW8" s="60">
        <v>1</v>
      </c>
      <c r="AX8" s="60">
        <v>1</v>
      </c>
      <c r="AY8" s="60">
        <v>1</v>
      </c>
      <c r="AZ8" s="60">
        <v>1</v>
      </c>
      <c r="BA8" s="60">
        <v>1</v>
      </c>
      <c r="BB8" s="60">
        <v>1</v>
      </c>
      <c r="BC8" s="60">
        <v>1</v>
      </c>
      <c r="BD8" s="60">
        <v>1</v>
      </c>
      <c r="BE8" s="60">
        <v>1</v>
      </c>
      <c r="BF8" s="60">
        <v>1</v>
      </c>
      <c r="BG8" s="60">
        <v>0</v>
      </c>
      <c r="BH8" s="60">
        <v>1</v>
      </c>
      <c r="BI8" s="60">
        <v>1</v>
      </c>
      <c r="BJ8" s="61">
        <v>0</v>
      </c>
    </row>
    <row r="9" spans="1:62" ht="15.75" thickBot="1" x14ac:dyDescent="0.3">
      <c r="A9" s="57" t="s">
        <v>183</v>
      </c>
      <c r="B9" s="60" t="s">
        <v>138</v>
      </c>
      <c r="C9" s="60">
        <v>7</v>
      </c>
      <c r="D9" s="60">
        <v>1</v>
      </c>
      <c r="E9" s="60">
        <v>1</v>
      </c>
      <c r="F9" s="60">
        <v>1</v>
      </c>
      <c r="G9" s="60">
        <v>1</v>
      </c>
      <c r="H9" s="60">
        <v>1</v>
      </c>
      <c r="I9" s="60">
        <v>1</v>
      </c>
      <c r="J9" s="60">
        <v>1</v>
      </c>
      <c r="K9" s="60">
        <v>1</v>
      </c>
      <c r="L9" s="60">
        <v>1</v>
      </c>
      <c r="M9" s="60">
        <v>1</v>
      </c>
      <c r="N9" s="60">
        <v>1</v>
      </c>
      <c r="O9" s="60">
        <v>1</v>
      </c>
      <c r="P9" s="60">
        <v>1</v>
      </c>
      <c r="Q9" s="60">
        <v>1</v>
      </c>
      <c r="R9" s="60">
        <v>1</v>
      </c>
      <c r="S9" s="60">
        <v>1</v>
      </c>
      <c r="T9" s="60">
        <v>1</v>
      </c>
      <c r="U9" s="60">
        <v>1</v>
      </c>
      <c r="V9" s="60">
        <v>1</v>
      </c>
      <c r="W9" s="60">
        <v>1</v>
      </c>
      <c r="X9" s="60">
        <v>1</v>
      </c>
      <c r="Y9" s="60">
        <v>1</v>
      </c>
      <c r="Z9" s="60">
        <v>1</v>
      </c>
      <c r="AA9" s="60">
        <v>1</v>
      </c>
      <c r="AB9" s="60">
        <v>1</v>
      </c>
      <c r="AC9" s="60">
        <v>1</v>
      </c>
      <c r="AD9" s="60">
        <v>1</v>
      </c>
      <c r="AE9" s="60">
        <v>1</v>
      </c>
      <c r="AF9" s="60">
        <v>1</v>
      </c>
      <c r="AG9" s="60">
        <v>1</v>
      </c>
      <c r="AH9" s="60">
        <v>1</v>
      </c>
      <c r="AI9" s="60">
        <v>1</v>
      </c>
      <c r="AJ9" s="60">
        <v>1</v>
      </c>
      <c r="AK9" s="60">
        <v>1</v>
      </c>
      <c r="AL9" s="60">
        <v>1</v>
      </c>
      <c r="AM9" s="60">
        <v>1</v>
      </c>
      <c r="AN9" s="60">
        <v>1</v>
      </c>
      <c r="AO9" s="60">
        <v>1</v>
      </c>
      <c r="AP9" s="60">
        <v>1</v>
      </c>
      <c r="AQ9" s="60">
        <v>1</v>
      </c>
      <c r="AR9" s="60">
        <v>1</v>
      </c>
      <c r="AS9" s="60">
        <v>1</v>
      </c>
      <c r="AT9" s="60">
        <v>1</v>
      </c>
      <c r="AU9" s="60">
        <v>1</v>
      </c>
      <c r="AV9" s="60">
        <v>1</v>
      </c>
      <c r="AW9" s="60">
        <v>1</v>
      </c>
      <c r="AX9" s="60">
        <v>1</v>
      </c>
      <c r="AY9" s="60">
        <v>1</v>
      </c>
      <c r="AZ9" s="60">
        <v>1</v>
      </c>
      <c r="BA9" s="60">
        <v>1</v>
      </c>
      <c r="BB9" s="60">
        <v>1</v>
      </c>
      <c r="BC9" s="60">
        <v>1</v>
      </c>
      <c r="BD9" s="60">
        <v>1</v>
      </c>
      <c r="BE9" s="60">
        <v>0</v>
      </c>
      <c r="BF9" s="60">
        <v>0</v>
      </c>
      <c r="BG9" s="60">
        <v>0</v>
      </c>
      <c r="BH9" s="60">
        <v>0</v>
      </c>
      <c r="BI9" s="60">
        <v>1</v>
      </c>
      <c r="BJ9" s="61">
        <v>0</v>
      </c>
    </row>
    <row r="10" spans="1:62" ht="15.75" thickBot="1" x14ac:dyDescent="0.3">
      <c r="A10" s="57" t="s">
        <v>183</v>
      </c>
      <c r="B10" s="60" t="s">
        <v>139</v>
      </c>
      <c r="C10" s="60">
        <v>8</v>
      </c>
      <c r="D10" s="60">
        <v>1</v>
      </c>
      <c r="E10" s="60">
        <v>1</v>
      </c>
      <c r="F10" s="60">
        <v>1</v>
      </c>
      <c r="G10" s="60">
        <v>1</v>
      </c>
      <c r="H10" s="60">
        <v>1</v>
      </c>
      <c r="I10" s="60">
        <v>1</v>
      </c>
      <c r="J10" s="60">
        <v>1</v>
      </c>
      <c r="K10" s="60">
        <v>1</v>
      </c>
      <c r="L10" s="60">
        <v>1</v>
      </c>
      <c r="M10" s="60">
        <v>1</v>
      </c>
      <c r="N10" s="60">
        <v>1</v>
      </c>
      <c r="O10" s="60">
        <v>1</v>
      </c>
      <c r="P10" s="60">
        <v>1</v>
      </c>
      <c r="Q10" s="60">
        <v>1</v>
      </c>
      <c r="R10" s="60">
        <v>1</v>
      </c>
      <c r="S10" s="60">
        <v>1</v>
      </c>
      <c r="T10" s="60">
        <v>1</v>
      </c>
      <c r="U10" s="60">
        <v>1</v>
      </c>
      <c r="V10" s="60">
        <v>1</v>
      </c>
      <c r="W10" s="60">
        <v>1</v>
      </c>
      <c r="X10" s="60">
        <v>1</v>
      </c>
      <c r="Y10" s="60">
        <v>1</v>
      </c>
      <c r="Z10" s="60">
        <v>1</v>
      </c>
      <c r="AA10" s="60">
        <v>1</v>
      </c>
      <c r="AB10" s="60">
        <v>1</v>
      </c>
      <c r="AC10" s="60">
        <v>1</v>
      </c>
      <c r="AD10" s="60">
        <v>1</v>
      </c>
      <c r="AE10" s="60">
        <v>1</v>
      </c>
      <c r="AF10" s="60">
        <v>1</v>
      </c>
      <c r="AG10" s="60">
        <v>1</v>
      </c>
      <c r="AH10" s="60">
        <v>1</v>
      </c>
      <c r="AI10" s="60">
        <v>1</v>
      </c>
      <c r="AJ10" s="60">
        <v>1</v>
      </c>
      <c r="AK10" s="60">
        <v>1</v>
      </c>
      <c r="AL10" s="60">
        <v>1</v>
      </c>
      <c r="AM10" s="60">
        <v>1</v>
      </c>
      <c r="AN10" s="60">
        <v>1</v>
      </c>
      <c r="AO10" s="60">
        <v>1</v>
      </c>
      <c r="AP10" s="60">
        <v>1</v>
      </c>
      <c r="AQ10" s="60">
        <v>1</v>
      </c>
      <c r="AR10" s="60">
        <v>1</v>
      </c>
      <c r="AS10" s="60">
        <v>1</v>
      </c>
      <c r="AT10" s="60">
        <v>1</v>
      </c>
      <c r="AU10" s="60">
        <v>1</v>
      </c>
      <c r="AV10" s="60">
        <v>1</v>
      </c>
      <c r="AW10" s="60">
        <v>1</v>
      </c>
      <c r="AX10" s="60">
        <v>1</v>
      </c>
      <c r="AY10" s="60">
        <v>1</v>
      </c>
      <c r="AZ10" s="60">
        <v>1</v>
      </c>
      <c r="BA10" s="60">
        <v>1</v>
      </c>
      <c r="BB10" s="60">
        <v>1</v>
      </c>
      <c r="BC10" s="60">
        <v>1</v>
      </c>
      <c r="BD10" s="60">
        <v>1</v>
      </c>
      <c r="BE10" s="60">
        <v>1</v>
      </c>
      <c r="BF10" s="60">
        <v>1</v>
      </c>
      <c r="BG10" s="60">
        <v>1</v>
      </c>
      <c r="BH10" s="60">
        <v>1</v>
      </c>
      <c r="BI10" s="60">
        <v>1</v>
      </c>
      <c r="BJ10" s="61">
        <v>1</v>
      </c>
    </row>
    <row r="11" spans="1:62" ht="15.75" thickBot="1" x14ac:dyDescent="0.3">
      <c r="A11" s="57" t="s">
        <v>183</v>
      </c>
      <c r="B11" s="60" t="s">
        <v>140</v>
      </c>
      <c r="C11" s="60">
        <v>9</v>
      </c>
      <c r="D11" s="60">
        <v>1</v>
      </c>
      <c r="E11" s="60">
        <v>1</v>
      </c>
      <c r="F11" s="60">
        <v>1</v>
      </c>
      <c r="G11" s="60">
        <v>1</v>
      </c>
      <c r="H11" s="60">
        <v>1</v>
      </c>
      <c r="I11" s="60">
        <v>1</v>
      </c>
      <c r="J11" s="60">
        <v>1</v>
      </c>
      <c r="K11" s="60">
        <v>1</v>
      </c>
      <c r="L11" s="60">
        <v>1</v>
      </c>
      <c r="M11" s="60">
        <v>1</v>
      </c>
      <c r="N11" s="60">
        <v>1</v>
      </c>
      <c r="O11" s="60">
        <v>1</v>
      </c>
      <c r="P11" s="60">
        <v>1</v>
      </c>
      <c r="Q11" s="60">
        <v>1</v>
      </c>
      <c r="R11" s="60">
        <v>1</v>
      </c>
      <c r="S11" s="60">
        <v>1</v>
      </c>
      <c r="T11" s="60">
        <v>1</v>
      </c>
      <c r="U11" s="60">
        <v>1</v>
      </c>
      <c r="V11" s="60">
        <v>1</v>
      </c>
      <c r="W11" s="60">
        <v>1</v>
      </c>
      <c r="X11" s="60">
        <v>1</v>
      </c>
      <c r="Y11" s="60">
        <v>1</v>
      </c>
      <c r="Z11" s="60">
        <v>1</v>
      </c>
      <c r="AA11" s="60">
        <v>1</v>
      </c>
      <c r="AB11" s="60">
        <v>1</v>
      </c>
      <c r="AC11" s="60">
        <v>1</v>
      </c>
      <c r="AD11" s="60">
        <v>1</v>
      </c>
      <c r="AE11" s="60">
        <v>1</v>
      </c>
      <c r="AF11" s="60">
        <v>1</v>
      </c>
      <c r="AG11" s="60">
        <v>1</v>
      </c>
      <c r="AH11" s="60">
        <v>1</v>
      </c>
      <c r="AI11" s="60">
        <v>1</v>
      </c>
      <c r="AJ11" s="60">
        <v>1</v>
      </c>
      <c r="AK11" s="60">
        <v>1</v>
      </c>
      <c r="AL11" s="60">
        <v>1</v>
      </c>
      <c r="AM11" s="60">
        <v>1</v>
      </c>
      <c r="AN11" s="60">
        <v>1</v>
      </c>
      <c r="AO11" s="60">
        <v>1</v>
      </c>
      <c r="AP11" s="60">
        <v>1</v>
      </c>
      <c r="AQ11" s="60">
        <v>0</v>
      </c>
      <c r="AR11" s="60">
        <v>0</v>
      </c>
      <c r="AS11" s="60">
        <v>1</v>
      </c>
      <c r="AT11" s="60">
        <v>1</v>
      </c>
      <c r="AU11" s="60">
        <v>1</v>
      </c>
      <c r="AV11" s="60">
        <v>1</v>
      </c>
      <c r="AW11" s="60">
        <v>1</v>
      </c>
      <c r="AX11" s="60">
        <v>1</v>
      </c>
      <c r="AY11" s="60">
        <v>1</v>
      </c>
      <c r="AZ11" s="60">
        <v>1</v>
      </c>
      <c r="BA11" s="60">
        <v>1</v>
      </c>
      <c r="BB11" s="60">
        <v>1</v>
      </c>
      <c r="BC11" s="60">
        <v>1</v>
      </c>
      <c r="BD11" s="60">
        <v>1</v>
      </c>
      <c r="BE11" s="60">
        <v>0</v>
      </c>
      <c r="BF11" s="60">
        <v>0</v>
      </c>
      <c r="BG11" s="60">
        <v>0</v>
      </c>
      <c r="BH11" s="60">
        <v>1</v>
      </c>
      <c r="BI11" s="60">
        <v>0</v>
      </c>
      <c r="BJ11" s="61">
        <v>0</v>
      </c>
    </row>
    <row r="12" spans="1:62" ht="15.75" thickBot="1" x14ac:dyDescent="0.3">
      <c r="A12" s="57" t="s">
        <v>183</v>
      </c>
      <c r="B12" s="60" t="s">
        <v>141</v>
      </c>
      <c r="C12" s="60">
        <v>10</v>
      </c>
      <c r="D12" s="60">
        <v>1</v>
      </c>
      <c r="E12" s="60">
        <v>1</v>
      </c>
      <c r="F12" s="60">
        <v>1</v>
      </c>
      <c r="G12" s="60">
        <v>1</v>
      </c>
      <c r="H12" s="60">
        <v>1</v>
      </c>
      <c r="I12" s="60">
        <v>1</v>
      </c>
      <c r="J12" s="60">
        <v>1</v>
      </c>
      <c r="K12" s="60">
        <v>1</v>
      </c>
      <c r="L12" s="60">
        <v>1</v>
      </c>
      <c r="M12" s="60">
        <v>1</v>
      </c>
      <c r="N12" s="60">
        <v>1</v>
      </c>
      <c r="O12" s="60">
        <v>1</v>
      </c>
      <c r="P12" s="60">
        <v>1</v>
      </c>
      <c r="Q12" s="60">
        <v>1</v>
      </c>
      <c r="R12" s="60">
        <v>1</v>
      </c>
      <c r="S12" s="60">
        <v>1</v>
      </c>
      <c r="T12" s="60">
        <v>1</v>
      </c>
      <c r="U12" s="60">
        <v>1</v>
      </c>
      <c r="V12" s="60">
        <v>1</v>
      </c>
      <c r="W12" s="60">
        <v>1</v>
      </c>
      <c r="X12" s="60">
        <v>1</v>
      </c>
      <c r="Y12" s="60">
        <v>1</v>
      </c>
      <c r="Z12" s="60">
        <v>1</v>
      </c>
      <c r="AA12" s="60">
        <v>1</v>
      </c>
      <c r="AB12" s="60">
        <v>1</v>
      </c>
      <c r="AC12" s="60">
        <v>1</v>
      </c>
      <c r="AD12" s="60">
        <v>1</v>
      </c>
      <c r="AE12" s="60">
        <v>1</v>
      </c>
      <c r="AF12" s="60">
        <v>1</v>
      </c>
      <c r="AG12" s="60">
        <v>1</v>
      </c>
      <c r="AH12" s="60">
        <v>1</v>
      </c>
      <c r="AI12" s="60">
        <v>1</v>
      </c>
      <c r="AJ12" s="60">
        <v>1</v>
      </c>
      <c r="AK12" s="60">
        <v>1</v>
      </c>
      <c r="AL12" s="60">
        <v>1</v>
      </c>
      <c r="AM12" s="60">
        <v>1</v>
      </c>
      <c r="AN12" s="60">
        <v>1</v>
      </c>
      <c r="AO12" s="60">
        <v>1</v>
      </c>
      <c r="AP12" s="60">
        <v>1</v>
      </c>
      <c r="AQ12" s="60">
        <v>1</v>
      </c>
      <c r="AR12" s="60">
        <v>1</v>
      </c>
      <c r="AS12" s="60">
        <v>1</v>
      </c>
      <c r="AT12" s="60">
        <v>1</v>
      </c>
      <c r="AU12" s="60">
        <v>1</v>
      </c>
      <c r="AV12" s="60">
        <v>1</v>
      </c>
      <c r="AW12" s="60">
        <v>1</v>
      </c>
      <c r="AX12" s="60">
        <v>1</v>
      </c>
      <c r="AY12" s="60">
        <v>1</v>
      </c>
      <c r="AZ12" s="60">
        <v>1</v>
      </c>
      <c r="BA12" s="60">
        <v>1</v>
      </c>
      <c r="BB12" s="60">
        <v>1</v>
      </c>
      <c r="BC12" s="60">
        <v>1</v>
      </c>
      <c r="BD12" s="60">
        <v>1</v>
      </c>
      <c r="BE12" s="60">
        <v>1</v>
      </c>
      <c r="BF12" s="60">
        <v>1</v>
      </c>
      <c r="BG12" s="60">
        <v>0</v>
      </c>
      <c r="BH12" s="60">
        <v>1</v>
      </c>
      <c r="BI12" s="60">
        <v>1</v>
      </c>
      <c r="BJ12" s="61">
        <v>0</v>
      </c>
    </row>
    <row r="13" spans="1:62" ht="15.75" thickBot="1" x14ac:dyDescent="0.3">
      <c r="A13" s="57" t="s">
        <v>183</v>
      </c>
      <c r="B13" s="60" t="s">
        <v>142</v>
      </c>
      <c r="C13" s="60">
        <v>11</v>
      </c>
      <c r="D13" s="60">
        <v>1</v>
      </c>
      <c r="E13" s="60">
        <v>1</v>
      </c>
      <c r="F13" s="60">
        <v>1</v>
      </c>
      <c r="G13" s="60">
        <v>1</v>
      </c>
      <c r="H13" s="60">
        <v>1</v>
      </c>
      <c r="I13" s="60">
        <v>1</v>
      </c>
      <c r="J13" s="60">
        <v>1</v>
      </c>
      <c r="K13" s="60">
        <v>1</v>
      </c>
      <c r="L13" s="60">
        <v>1</v>
      </c>
      <c r="M13" s="60">
        <v>1</v>
      </c>
      <c r="N13" s="60">
        <v>1</v>
      </c>
      <c r="O13" s="60">
        <v>1</v>
      </c>
      <c r="P13" s="60">
        <v>0</v>
      </c>
      <c r="Q13" s="60">
        <v>1</v>
      </c>
      <c r="R13" s="60">
        <v>1</v>
      </c>
      <c r="S13" s="60">
        <v>1</v>
      </c>
      <c r="T13" s="60">
        <v>1</v>
      </c>
      <c r="U13" s="60">
        <v>1</v>
      </c>
      <c r="V13" s="60">
        <v>1</v>
      </c>
      <c r="W13" s="60">
        <v>1</v>
      </c>
      <c r="X13" s="60">
        <v>1</v>
      </c>
      <c r="Y13" s="60">
        <v>1</v>
      </c>
      <c r="Z13" s="60">
        <v>1</v>
      </c>
      <c r="AA13" s="60">
        <v>1</v>
      </c>
      <c r="AB13" s="60">
        <v>1</v>
      </c>
      <c r="AC13" s="60">
        <v>1</v>
      </c>
      <c r="AD13" s="60">
        <v>1</v>
      </c>
      <c r="AE13" s="60">
        <v>1</v>
      </c>
      <c r="AF13" s="60">
        <v>1</v>
      </c>
      <c r="AG13" s="60">
        <v>1</v>
      </c>
      <c r="AH13" s="60">
        <v>1</v>
      </c>
      <c r="AI13" s="60">
        <v>1</v>
      </c>
      <c r="AJ13" s="60">
        <v>0</v>
      </c>
      <c r="AK13" s="60">
        <v>1</v>
      </c>
      <c r="AL13" s="60">
        <v>1</v>
      </c>
      <c r="AM13" s="60">
        <v>1</v>
      </c>
      <c r="AN13" s="60">
        <v>1</v>
      </c>
      <c r="AO13" s="60">
        <v>1</v>
      </c>
      <c r="AP13" s="60">
        <v>0</v>
      </c>
      <c r="AQ13" s="60">
        <v>1</v>
      </c>
      <c r="AR13" s="60">
        <v>1</v>
      </c>
      <c r="AS13" s="60">
        <v>1</v>
      </c>
      <c r="AT13" s="60">
        <v>1</v>
      </c>
      <c r="AU13" s="60">
        <v>1</v>
      </c>
      <c r="AV13" s="60">
        <v>1</v>
      </c>
      <c r="AW13" s="60">
        <v>1</v>
      </c>
      <c r="AX13" s="60">
        <v>1</v>
      </c>
      <c r="AY13" s="60">
        <v>1</v>
      </c>
      <c r="AZ13" s="60">
        <v>1</v>
      </c>
      <c r="BA13" s="60">
        <v>1</v>
      </c>
      <c r="BB13" s="60">
        <v>0</v>
      </c>
      <c r="BC13" s="60">
        <v>1</v>
      </c>
      <c r="BD13" s="60">
        <v>1</v>
      </c>
      <c r="BE13" s="60">
        <v>1</v>
      </c>
      <c r="BF13" s="60">
        <v>0</v>
      </c>
      <c r="BG13" s="60">
        <v>0</v>
      </c>
      <c r="BH13" s="60">
        <v>1</v>
      </c>
      <c r="BI13" s="60">
        <v>1</v>
      </c>
      <c r="BJ13" s="61">
        <v>1</v>
      </c>
    </row>
    <row r="14" spans="1:62" ht="15.75" thickBot="1" x14ac:dyDescent="0.3">
      <c r="A14" s="57" t="s">
        <v>183</v>
      </c>
      <c r="B14" s="60" t="s">
        <v>143</v>
      </c>
      <c r="C14" s="60">
        <v>12</v>
      </c>
      <c r="D14" s="60">
        <v>1</v>
      </c>
      <c r="E14" s="60">
        <v>1</v>
      </c>
      <c r="F14" s="60">
        <v>1</v>
      </c>
      <c r="G14" s="60">
        <v>1</v>
      </c>
      <c r="H14" s="60">
        <v>1</v>
      </c>
      <c r="I14" s="60">
        <v>1</v>
      </c>
      <c r="J14" s="60">
        <v>1</v>
      </c>
      <c r="K14" s="60">
        <v>1</v>
      </c>
      <c r="L14" s="60">
        <v>1</v>
      </c>
      <c r="M14" s="60">
        <v>1</v>
      </c>
      <c r="N14" s="60">
        <v>1</v>
      </c>
      <c r="O14" s="60">
        <v>1</v>
      </c>
      <c r="P14" s="60">
        <v>1</v>
      </c>
      <c r="Q14" s="60">
        <v>1</v>
      </c>
      <c r="R14" s="60">
        <v>1</v>
      </c>
      <c r="S14" s="60">
        <v>1</v>
      </c>
      <c r="T14" s="60">
        <v>1</v>
      </c>
      <c r="U14" s="60">
        <v>1</v>
      </c>
      <c r="V14" s="60">
        <v>1</v>
      </c>
      <c r="W14" s="60">
        <v>1</v>
      </c>
      <c r="X14" s="60">
        <v>1</v>
      </c>
      <c r="Y14" s="60">
        <v>1</v>
      </c>
      <c r="Z14" s="60">
        <v>1</v>
      </c>
      <c r="AA14" s="60">
        <v>1</v>
      </c>
      <c r="AB14" s="60">
        <v>1</v>
      </c>
      <c r="AC14" s="60">
        <v>1</v>
      </c>
      <c r="AD14" s="60">
        <v>1</v>
      </c>
      <c r="AE14" s="60">
        <v>1</v>
      </c>
      <c r="AF14" s="60">
        <v>1</v>
      </c>
      <c r="AG14" s="60">
        <v>1</v>
      </c>
      <c r="AH14" s="60">
        <v>1</v>
      </c>
      <c r="AI14" s="60">
        <v>1</v>
      </c>
      <c r="AJ14" s="60">
        <v>1</v>
      </c>
      <c r="AK14" s="60">
        <v>1</v>
      </c>
      <c r="AL14" s="60">
        <v>1</v>
      </c>
      <c r="AM14" s="60">
        <v>1</v>
      </c>
      <c r="AN14" s="60">
        <v>1</v>
      </c>
      <c r="AO14" s="60">
        <v>1</v>
      </c>
      <c r="AP14" s="60">
        <v>1</v>
      </c>
      <c r="AQ14" s="60">
        <v>1</v>
      </c>
      <c r="AR14" s="60">
        <v>1</v>
      </c>
      <c r="AS14" s="60">
        <v>1</v>
      </c>
      <c r="AT14" s="60">
        <v>1</v>
      </c>
      <c r="AU14" s="60">
        <v>1</v>
      </c>
      <c r="AV14" s="60">
        <v>1</v>
      </c>
      <c r="AW14" s="60">
        <v>1</v>
      </c>
      <c r="AX14" s="60">
        <v>1</v>
      </c>
      <c r="AY14" s="60">
        <v>1</v>
      </c>
      <c r="AZ14" s="60">
        <v>1</v>
      </c>
      <c r="BA14" s="60">
        <v>1</v>
      </c>
      <c r="BB14" s="60">
        <v>0</v>
      </c>
      <c r="BC14" s="60">
        <v>1</v>
      </c>
      <c r="BD14" s="60">
        <v>1</v>
      </c>
      <c r="BE14" s="60">
        <v>0</v>
      </c>
      <c r="BF14" s="60">
        <v>0</v>
      </c>
      <c r="BG14" s="60">
        <v>1</v>
      </c>
      <c r="BH14" s="60">
        <v>1</v>
      </c>
      <c r="BI14" s="60">
        <v>1</v>
      </c>
      <c r="BJ14" s="61">
        <v>1</v>
      </c>
    </row>
    <row r="15" spans="1:62" ht="15.75" thickBot="1" x14ac:dyDescent="0.3">
      <c r="A15" s="57" t="s">
        <v>183</v>
      </c>
      <c r="B15" s="60" t="s">
        <v>144</v>
      </c>
      <c r="C15" s="60">
        <v>13</v>
      </c>
      <c r="D15" s="60">
        <v>1</v>
      </c>
      <c r="E15" s="60">
        <v>1</v>
      </c>
      <c r="F15" s="60">
        <v>1</v>
      </c>
      <c r="G15" s="60">
        <v>1</v>
      </c>
      <c r="H15" s="60">
        <v>1</v>
      </c>
      <c r="I15" s="60">
        <v>1</v>
      </c>
      <c r="J15" s="60">
        <v>1</v>
      </c>
      <c r="K15" s="60">
        <v>1</v>
      </c>
      <c r="L15" s="60">
        <v>1</v>
      </c>
      <c r="M15" s="60">
        <v>1</v>
      </c>
      <c r="N15" s="60">
        <v>1</v>
      </c>
      <c r="O15" s="60">
        <v>1</v>
      </c>
      <c r="P15" s="60">
        <v>1</v>
      </c>
      <c r="Q15" s="60">
        <v>0</v>
      </c>
      <c r="R15" s="60">
        <v>1</v>
      </c>
      <c r="S15" s="60">
        <v>1</v>
      </c>
      <c r="T15" s="60">
        <v>1</v>
      </c>
      <c r="U15" s="60">
        <v>1</v>
      </c>
      <c r="V15" s="60">
        <v>1</v>
      </c>
      <c r="W15" s="60">
        <v>1</v>
      </c>
      <c r="X15" s="60">
        <v>1</v>
      </c>
      <c r="Y15" s="60">
        <v>1</v>
      </c>
      <c r="Z15" s="60">
        <v>1</v>
      </c>
      <c r="AA15" s="60">
        <v>1</v>
      </c>
      <c r="AB15" s="60">
        <v>1</v>
      </c>
      <c r="AC15" s="60">
        <v>1</v>
      </c>
      <c r="AD15" s="60">
        <v>1</v>
      </c>
      <c r="AE15" s="60">
        <v>1</v>
      </c>
      <c r="AF15" s="60">
        <v>1</v>
      </c>
      <c r="AG15" s="60">
        <v>1</v>
      </c>
      <c r="AH15" s="60">
        <v>1</v>
      </c>
      <c r="AI15" s="60">
        <v>1</v>
      </c>
      <c r="AJ15" s="60">
        <v>1</v>
      </c>
      <c r="AK15" s="60">
        <v>0</v>
      </c>
      <c r="AL15" s="60">
        <v>1</v>
      </c>
      <c r="AM15" s="60">
        <v>1</v>
      </c>
      <c r="AN15" s="60">
        <v>1</v>
      </c>
      <c r="AO15" s="60">
        <v>1</v>
      </c>
      <c r="AP15" s="60">
        <v>0</v>
      </c>
      <c r="AQ15" s="60">
        <v>0</v>
      </c>
      <c r="AR15" s="60">
        <v>1</v>
      </c>
      <c r="AS15" s="60">
        <v>1</v>
      </c>
      <c r="AT15" s="60">
        <v>1</v>
      </c>
      <c r="AU15" s="60">
        <v>1</v>
      </c>
      <c r="AV15" s="60">
        <v>1</v>
      </c>
      <c r="AW15" s="60">
        <v>1</v>
      </c>
      <c r="AX15" s="60">
        <v>1</v>
      </c>
      <c r="AY15" s="60">
        <v>1</v>
      </c>
      <c r="AZ15" s="60">
        <v>1</v>
      </c>
      <c r="BA15" s="60">
        <v>0</v>
      </c>
      <c r="BB15" s="60">
        <v>0</v>
      </c>
      <c r="BC15" s="60">
        <v>1</v>
      </c>
      <c r="BD15" s="60">
        <v>0</v>
      </c>
      <c r="BE15" s="60">
        <v>0</v>
      </c>
      <c r="BF15" s="60">
        <v>0</v>
      </c>
      <c r="BG15" s="60">
        <v>0</v>
      </c>
      <c r="BH15" s="60">
        <v>1</v>
      </c>
      <c r="BI15" s="60">
        <v>0</v>
      </c>
      <c r="BJ15" s="61">
        <v>0</v>
      </c>
    </row>
    <row r="16" spans="1:62" ht="15.75" thickBot="1" x14ac:dyDescent="0.3">
      <c r="A16" s="57" t="s">
        <v>183</v>
      </c>
      <c r="B16" s="60" t="s">
        <v>145</v>
      </c>
      <c r="C16" s="60">
        <v>14</v>
      </c>
      <c r="D16" s="60">
        <v>1</v>
      </c>
      <c r="E16" s="60">
        <v>1</v>
      </c>
      <c r="F16" s="60">
        <v>1</v>
      </c>
      <c r="G16" s="60">
        <v>1</v>
      </c>
      <c r="H16" s="60">
        <v>1</v>
      </c>
      <c r="I16" s="60">
        <v>1</v>
      </c>
      <c r="J16" s="60">
        <v>1</v>
      </c>
      <c r="K16" s="60">
        <v>1</v>
      </c>
      <c r="L16" s="60">
        <v>1</v>
      </c>
      <c r="M16" s="60">
        <v>1</v>
      </c>
      <c r="N16" s="60">
        <v>1</v>
      </c>
      <c r="O16" s="60">
        <v>1</v>
      </c>
      <c r="P16" s="60">
        <v>1</v>
      </c>
      <c r="Q16" s="60">
        <v>1</v>
      </c>
      <c r="R16" s="60">
        <v>1</v>
      </c>
      <c r="S16" s="60">
        <v>1</v>
      </c>
      <c r="T16" s="60">
        <v>1</v>
      </c>
      <c r="U16" s="60">
        <v>1</v>
      </c>
      <c r="V16" s="60">
        <v>1</v>
      </c>
      <c r="W16" s="60">
        <v>1</v>
      </c>
      <c r="X16" s="60">
        <v>1</v>
      </c>
      <c r="Y16" s="60">
        <v>1</v>
      </c>
      <c r="Z16" s="60">
        <v>1</v>
      </c>
      <c r="AA16" s="60">
        <v>1</v>
      </c>
      <c r="AB16" s="60">
        <v>1</v>
      </c>
      <c r="AC16" s="60">
        <v>1</v>
      </c>
      <c r="AD16" s="60">
        <v>1</v>
      </c>
      <c r="AE16" s="60">
        <v>1</v>
      </c>
      <c r="AF16" s="60">
        <v>1</v>
      </c>
      <c r="AG16" s="60">
        <v>1</v>
      </c>
      <c r="AH16" s="60">
        <v>1</v>
      </c>
      <c r="AI16" s="60">
        <v>1</v>
      </c>
      <c r="AJ16" s="60">
        <v>1</v>
      </c>
      <c r="AK16" s="60">
        <v>1</v>
      </c>
      <c r="AL16" s="60">
        <v>1</v>
      </c>
      <c r="AM16" s="60">
        <v>1</v>
      </c>
      <c r="AN16" s="60">
        <v>1</v>
      </c>
      <c r="AO16" s="60">
        <v>1</v>
      </c>
      <c r="AP16" s="60">
        <v>0</v>
      </c>
      <c r="AQ16" s="60">
        <v>1</v>
      </c>
      <c r="AR16" s="60">
        <v>1</v>
      </c>
      <c r="AS16" s="60">
        <v>1</v>
      </c>
      <c r="AT16" s="60">
        <v>1</v>
      </c>
      <c r="AU16" s="60">
        <v>1</v>
      </c>
      <c r="AV16" s="60">
        <v>1</v>
      </c>
      <c r="AW16" s="60">
        <v>1</v>
      </c>
      <c r="AX16" s="60">
        <v>1</v>
      </c>
      <c r="AY16" s="60">
        <v>1</v>
      </c>
      <c r="AZ16" s="60">
        <v>1</v>
      </c>
      <c r="BA16" s="60">
        <v>0</v>
      </c>
      <c r="BB16" s="60">
        <v>1</v>
      </c>
      <c r="BC16" s="60">
        <v>1</v>
      </c>
      <c r="BD16" s="60">
        <v>1</v>
      </c>
      <c r="BE16" s="60">
        <v>0</v>
      </c>
      <c r="BF16" s="60">
        <v>0</v>
      </c>
      <c r="BG16" s="60">
        <v>0</v>
      </c>
      <c r="BH16" s="60">
        <v>1</v>
      </c>
      <c r="BI16" s="60">
        <v>1</v>
      </c>
      <c r="BJ16" s="61">
        <v>1</v>
      </c>
    </row>
    <row r="17" spans="1:62" ht="15.75" thickBot="1" x14ac:dyDescent="0.3">
      <c r="A17" s="57" t="s">
        <v>183</v>
      </c>
      <c r="B17" s="60" t="s">
        <v>146</v>
      </c>
      <c r="C17" s="60">
        <v>15</v>
      </c>
      <c r="D17" s="60">
        <v>1</v>
      </c>
      <c r="E17" s="60">
        <v>1</v>
      </c>
      <c r="F17" s="60">
        <v>1</v>
      </c>
      <c r="G17" s="60">
        <v>1</v>
      </c>
      <c r="H17" s="60">
        <v>1</v>
      </c>
      <c r="I17" s="60">
        <v>1</v>
      </c>
      <c r="J17" s="60">
        <v>1</v>
      </c>
      <c r="K17" s="60">
        <v>1</v>
      </c>
      <c r="L17" s="60">
        <v>1</v>
      </c>
      <c r="M17" s="60">
        <v>1</v>
      </c>
      <c r="N17" s="60">
        <v>1</v>
      </c>
      <c r="O17" s="60">
        <v>1</v>
      </c>
      <c r="P17" s="60">
        <v>1</v>
      </c>
      <c r="Q17" s="60">
        <v>1</v>
      </c>
      <c r="R17" s="60">
        <v>1</v>
      </c>
      <c r="S17" s="60">
        <v>1</v>
      </c>
      <c r="T17" s="60">
        <v>1</v>
      </c>
      <c r="U17" s="60">
        <v>1</v>
      </c>
      <c r="V17" s="60">
        <v>1</v>
      </c>
      <c r="W17" s="60">
        <v>1</v>
      </c>
      <c r="X17" s="60">
        <v>1</v>
      </c>
      <c r="Y17" s="60">
        <v>1</v>
      </c>
      <c r="Z17" s="60">
        <v>1</v>
      </c>
      <c r="AA17" s="60">
        <v>1</v>
      </c>
      <c r="AB17" s="60">
        <v>1</v>
      </c>
      <c r="AC17" s="60">
        <v>1</v>
      </c>
      <c r="AD17" s="60">
        <v>1</v>
      </c>
      <c r="AE17" s="60">
        <v>1</v>
      </c>
      <c r="AF17" s="60">
        <v>1</v>
      </c>
      <c r="AG17" s="60">
        <v>1</v>
      </c>
      <c r="AH17" s="60">
        <v>1</v>
      </c>
      <c r="AI17" s="60">
        <v>1</v>
      </c>
      <c r="AJ17" s="60">
        <v>1</v>
      </c>
      <c r="AK17" s="60">
        <v>1</v>
      </c>
      <c r="AL17" s="60">
        <v>1</v>
      </c>
      <c r="AM17" s="60">
        <v>1</v>
      </c>
      <c r="AN17" s="60">
        <v>1</v>
      </c>
      <c r="AO17" s="60">
        <v>1</v>
      </c>
      <c r="AP17" s="60">
        <v>0</v>
      </c>
      <c r="AQ17" s="60">
        <v>0</v>
      </c>
      <c r="AR17" s="60">
        <v>1</v>
      </c>
      <c r="AS17" s="60">
        <v>1</v>
      </c>
      <c r="AT17" s="60">
        <v>1</v>
      </c>
      <c r="AU17" s="60">
        <v>1</v>
      </c>
      <c r="AV17" s="60">
        <v>1</v>
      </c>
      <c r="AW17" s="60">
        <v>1</v>
      </c>
      <c r="AX17" s="60">
        <v>1</v>
      </c>
      <c r="AY17" s="60">
        <v>1</v>
      </c>
      <c r="AZ17" s="60">
        <v>1</v>
      </c>
      <c r="BA17" s="60">
        <v>0</v>
      </c>
      <c r="BB17" s="60">
        <v>1</v>
      </c>
      <c r="BC17" s="60">
        <v>1</v>
      </c>
      <c r="BD17" s="60">
        <v>1</v>
      </c>
      <c r="BE17" s="60">
        <v>1</v>
      </c>
      <c r="BF17" s="60">
        <v>0</v>
      </c>
      <c r="BG17" s="60">
        <v>1</v>
      </c>
      <c r="BH17" s="60">
        <v>1</v>
      </c>
      <c r="BI17" s="60">
        <v>1</v>
      </c>
      <c r="BJ17" s="61">
        <v>1</v>
      </c>
    </row>
    <row r="18" spans="1:62" ht="15.75" thickBot="1" x14ac:dyDescent="0.3">
      <c r="A18" s="57" t="s">
        <v>183</v>
      </c>
      <c r="B18" s="60" t="s">
        <v>147</v>
      </c>
      <c r="C18" s="60">
        <v>16</v>
      </c>
      <c r="D18" s="60">
        <v>1</v>
      </c>
      <c r="E18" s="60">
        <v>1</v>
      </c>
      <c r="F18" s="60">
        <v>1</v>
      </c>
      <c r="G18" s="60">
        <v>1</v>
      </c>
      <c r="H18" s="60">
        <v>1</v>
      </c>
      <c r="I18" s="60">
        <v>1</v>
      </c>
      <c r="J18" s="60">
        <v>0</v>
      </c>
      <c r="K18" s="60">
        <v>1</v>
      </c>
      <c r="L18" s="60">
        <v>1</v>
      </c>
      <c r="M18" s="60">
        <v>1</v>
      </c>
      <c r="N18" s="60">
        <v>1</v>
      </c>
      <c r="O18" s="60">
        <v>1</v>
      </c>
      <c r="P18" s="60">
        <v>1</v>
      </c>
      <c r="Q18" s="60">
        <v>0</v>
      </c>
      <c r="R18" s="60">
        <v>1</v>
      </c>
      <c r="S18" s="60">
        <v>1</v>
      </c>
      <c r="T18" s="60">
        <v>1</v>
      </c>
      <c r="U18" s="60">
        <v>1</v>
      </c>
      <c r="V18" s="60">
        <v>1</v>
      </c>
      <c r="W18" s="60">
        <v>1</v>
      </c>
      <c r="X18" s="60">
        <v>1</v>
      </c>
      <c r="Y18" s="60">
        <v>1</v>
      </c>
      <c r="Z18" s="60">
        <v>1</v>
      </c>
      <c r="AA18" s="60">
        <v>1</v>
      </c>
      <c r="AB18" s="60">
        <v>1</v>
      </c>
      <c r="AC18" s="60">
        <v>1</v>
      </c>
      <c r="AD18" s="60">
        <v>1</v>
      </c>
      <c r="AE18" s="60">
        <v>1</v>
      </c>
      <c r="AF18" s="60">
        <v>1</v>
      </c>
      <c r="AG18" s="60">
        <v>1</v>
      </c>
      <c r="AH18" s="60">
        <v>1</v>
      </c>
      <c r="AI18" s="60">
        <v>1</v>
      </c>
      <c r="AJ18" s="60">
        <v>1</v>
      </c>
      <c r="AK18" s="60">
        <v>1</v>
      </c>
      <c r="AL18" s="60">
        <v>1</v>
      </c>
      <c r="AM18" s="60">
        <v>1</v>
      </c>
      <c r="AN18" s="60">
        <v>1</v>
      </c>
      <c r="AO18" s="60">
        <v>0</v>
      </c>
      <c r="AP18" s="60">
        <v>0</v>
      </c>
      <c r="AQ18" s="60">
        <v>1</v>
      </c>
      <c r="AR18" s="60">
        <v>1</v>
      </c>
      <c r="AS18" s="60">
        <v>1</v>
      </c>
      <c r="AT18" s="60">
        <v>1</v>
      </c>
      <c r="AU18" s="60">
        <v>1</v>
      </c>
      <c r="AV18" s="60">
        <v>1</v>
      </c>
      <c r="AW18" s="60">
        <v>1</v>
      </c>
      <c r="AX18" s="60">
        <v>1</v>
      </c>
      <c r="AY18" s="60">
        <v>1</v>
      </c>
      <c r="AZ18" s="60">
        <v>1</v>
      </c>
      <c r="BA18" s="60">
        <v>0</v>
      </c>
      <c r="BB18" s="60">
        <v>0</v>
      </c>
      <c r="BC18" s="60">
        <v>1</v>
      </c>
      <c r="BD18" s="60">
        <v>1</v>
      </c>
      <c r="BE18" s="60">
        <v>0</v>
      </c>
      <c r="BF18" s="60">
        <v>0</v>
      </c>
      <c r="BG18" s="60">
        <v>0</v>
      </c>
      <c r="BH18" s="60">
        <v>1</v>
      </c>
      <c r="BI18" s="60">
        <v>1</v>
      </c>
      <c r="BJ18" s="61">
        <v>0</v>
      </c>
    </row>
    <row r="19" spans="1:62" ht="15.75" thickBot="1" x14ac:dyDescent="0.3">
      <c r="A19" s="57" t="s">
        <v>183</v>
      </c>
      <c r="B19" s="60" t="s">
        <v>148</v>
      </c>
      <c r="C19" s="60">
        <v>17</v>
      </c>
      <c r="D19" s="60">
        <v>1</v>
      </c>
      <c r="E19" s="60">
        <v>1</v>
      </c>
      <c r="F19" s="60">
        <v>1</v>
      </c>
      <c r="G19" s="60">
        <v>1</v>
      </c>
      <c r="H19" s="60">
        <v>1</v>
      </c>
      <c r="I19" s="60">
        <v>1</v>
      </c>
      <c r="J19" s="60">
        <v>1</v>
      </c>
      <c r="K19" s="60">
        <v>1</v>
      </c>
      <c r="L19" s="60">
        <v>1</v>
      </c>
      <c r="M19" s="60">
        <v>1</v>
      </c>
      <c r="N19" s="60">
        <v>1</v>
      </c>
      <c r="O19" s="60">
        <v>1</v>
      </c>
      <c r="P19" s="60">
        <v>0</v>
      </c>
      <c r="Q19" s="60">
        <v>1</v>
      </c>
      <c r="R19" s="60">
        <v>1</v>
      </c>
      <c r="S19" s="60">
        <v>1</v>
      </c>
      <c r="T19" s="60">
        <v>1</v>
      </c>
      <c r="U19" s="60">
        <v>1</v>
      </c>
      <c r="V19" s="60">
        <v>1</v>
      </c>
      <c r="W19" s="60">
        <v>1</v>
      </c>
      <c r="X19" s="60">
        <v>1</v>
      </c>
      <c r="Y19" s="60">
        <v>1</v>
      </c>
      <c r="Z19" s="60">
        <v>1</v>
      </c>
      <c r="AA19" s="60">
        <v>1</v>
      </c>
      <c r="AB19" s="60">
        <v>1</v>
      </c>
      <c r="AC19" s="60">
        <v>1</v>
      </c>
      <c r="AD19" s="60">
        <v>1</v>
      </c>
      <c r="AE19" s="60">
        <v>1</v>
      </c>
      <c r="AF19" s="60">
        <v>1</v>
      </c>
      <c r="AG19" s="60">
        <v>1</v>
      </c>
      <c r="AH19" s="60">
        <v>1</v>
      </c>
      <c r="AI19" s="60">
        <v>1</v>
      </c>
      <c r="AJ19" s="60">
        <v>0</v>
      </c>
      <c r="AK19" s="60">
        <v>1</v>
      </c>
      <c r="AL19" s="60">
        <v>1</v>
      </c>
      <c r="AM19" s="60">
        <v>1</v>
      </c>
      <c r="AN19" s="60">
        <v>1</v>
      </c>
      <c r="AO19" s="60">
        <v>1</v>
      </c>
      <c r="AP19" s="60">
        <v>1</v>
      </c>
      <c r="AQ19" s="60">
        <v>1</v>
      </c>
      <c r="AR19" s="60">
        <v>1</v>
      </c>
      <c r="AS19" s="60">
        <v>1</v>
      </c>
      <c r="AT19" s="60">
        <v>1</v>
      </c>
      <c r="AU19" s="60">
        <v>1</v>
      </c>
      <c r="AV19" s="60">
        <v>1</v>
      </c>
      <c r="AW19" s="60">
        <v>1</v>
      </c>
      <c r="AX19" s="60">
        <v>1</v>
      </c>
      <c r="AY19" s="60">
        <v>1</v>
      </c>
      <c r="AZ19" s="60">
        <v>1</v>
      </c>
      <c r="BA19" s="60">
        <v>0</v>
      </c>
      <c r="BB19" s="60">
        <v>0</v>
      </c>
      <c r="BC19" s="60">
        <v>1</v>
      </c>
      <c r="BD19" s="60">
        <v>0</v>
      </c>
      <c r="BE19" s="60">
        <v>0</v>
      </c>
      <c r="BF19" s="60">
        <v>0</v>
      </c>
      <c r="BG19" s="60">
        <v>0</v>
      </c>
      <c r="BH19" s="60">
        <v>1</v>
      </c>
      <c r="BI19" s="60">
        <v>1</v>
      </c>
      <c r="BJ19" s="61">
        <v>0</v>
      </c>
    </row>
    <row r="20" spans="1:62" ht="15.75" thickBot="1" x14ac:dyDescent="0.3">
      <c r="A20" s="57" t="s">
        <v>183</v>
      </c>
      <c r="B20" s="60" t="s">
        <v>149</v>
      </c>
      <c r="C20" s="60">
        <v>18</v>
      </c>
      <c r="D20" s="60">
        <v>1</v>
      </c>
      <c r="E20" s="60">
        <v>1</v>
      </c>
      <c r="F20" s="60">
        <v>1</v>
      </c>
      <c r="G20" s="60">
        <v>1</v>
      </c>
      <c r="H20" s="60">
        <v>1</v>
      </c>
      <c r="I20" s="60">
        <v>1</v>
      </c>
      <c r="J20" s="60">
        <v>1</v>
      </c>
      <c r="K20" s="60">
        <v>1</v>
      </c>
      <c r="L20" s="60">
        <v>1</v>
      </c>
      <c r="M20" s="60">
        <v>1</v>
      </c>
      <c r="N20" s="60">
        <v>1</v>
      </c>
      <c r="O20" s="60">
        <v>1</v>
      </c>
      <c r="P20" s="60">
        <v>1</v>
      </c>
      <c r="Q20" s="60">
        <v>0</v>
      </c>
      <c r="R20" s="60">
        <v>1</v>
      </c>
      <c r="S20" s="60">
        <v>1</v>
      </c>
      <c r="T20" s="60">
        <v>1</v>
      </c>
      <c r="U20" s="60">
        <v>1</v>
      </c>
      <c r="V20" s="60">
        <v>1</v>
      </c>
      <c r="W20" s="60">
        <v>1</v>
      </c>
      <c r="X20" s="60">
        <v>1</v>
      </c>
      <c r="Y20" s="60">
        <v>1</v>
      </c>
      <c r="Z20" s="60">
        <v>1</v>
      </c>
      <c r="AA20" s="60">
        <v>1</v>
      </c>
      <c r="AB20" s="60">
        <v>1</v>
      </c>
      <c r="AC20" s="60">
        <v>1</v>
      </c>
      <c r="AD20" s="60">
        <v>1</v>
      </c>
      <c r="AE20" s="60">
        <v>1</v>
      </c>
      <c r="AF20" s="60">
        <v>1</v>
      </c>
      <c r="AG20" s="60">
        <v>1</v>
      </c>
      <c r="AH20" s="60">
        <v>1</v>
      </c>
      <c r="AI20" s="60">
        <v>1</v>
      </c>
      <c r="AJ20" s="60">
        <v>0</v>
      </c>
      <c r="AK20" s="60">
        <v>1</v>
      </c>
      <c r="AL20" s="60">
        <v>1</v>
      </c>
      <c r="AM20" s="60">
        <v>1</v>
      </c>
      <c r="AN20" s="60">
        <v>1</v>
      </c>
      <c r="AO20" s="60">
        <v>1</v>
      </c>
      <c r="AP20" s="60">
        <v>1</v>
      </c>
      <c r="AQ20" s="60">
        <v>1</v>
      </c>
      <c r="AR20" s="60">
        <v>1</v>
      </c>
      <c r="AS20" s="60">
        <v>1</v>
      </c>
      <c r="AT20" s="60">
        <v>1</v>
      </c>
      <c r="AU20" s="60">
        <v>1</v>
      </c>
      <c r="AV20" s="60">
        <v>1</v>
      </c>
      <c r="AW20" s="60">
        <v>1</v>
      </c>
      <c r="AX20" s="60">
        <v>1</v>
      </c>
      <c r="AY20" s="60">
        <v>1</v>
      </c>
      <c r="AZ20" s="60">
        <v>1</v>
      </c>
      <c r="BA20" s="60">
        <v>1</v>
      </c>
      <c r="BB20" s="60">
        <v>1</v>
      </c>
      <c r="BC20" s="60">
        <v>1</v>
      </c>
      <c r="BD20" s="60">
        <v>1</v>
      </c>
      <c r="BE20" s="60">
        <v>1</v>
      </c>
      <c r="BF20" s="60">
        <v>1</v>
      </c>
      <c r="BG20" s="60">
        <v>0</v>
      </c>
      <c r="BH20" s="60">
        <v>1</v>
      </c>
      <c r="BI20" s="60">
        <v>1</v>
      </c>
      <c r="BJ20" s="61">
        <v>1</v>
      </c>
    </row>
    <row r="21" spans="1:62" ht="15.75" thickBot="1" x14ac:dyDescent="0.3">
      <c r="A21" s="57" t="s">
        <v>183</v>
      </c>
      <c r="B21" s="60" t="s">
        <v>150</v>
      </c>
      <c r="C21" s="60">
        <v>19</v>
      </c>
      <c r="D21" s="60">
        <v>1</v>
      </c>
      <c r="E21" s="60">
        <v>1</v>
      </c>
      <c r="F21" s="60">
        <v>1</v>
      </c>
      <c r="G21" s="60">
        <v>1</v>
      </c>
      <c r="H21" s="60">
        <v>1</v>
      </c>
      <c r="I21" s="60">
        <v>1</v>
      </c>
      <c r="J21" s="60">
        <v>1</v>
      </c>
      <c r="K21" s="60">
        <v>1</v>
      </c>
      <c r="L21" s="60">
        <v>1</v>
      </c>
      <c r="M21" s="60">
        <v>1</v>
      </c>
      <c r="N21" s="60">
        <v>1</v>
      </c>
      <c r="O21" s="60">
        <v>1</v>
      </c>
      <c r="P21" s="60">
        <v>0</v>
      </c>
      <c r="Q21" s="60">
        <v>1</v>
      </c>
      <c r="R21" s="60">
        <v>1</v>
      </c>
      <c r="S21" s="60">
        <v>1</v>
      </c>
      <c r="T21" s="60">
        <v>1</v>
      </c>
      <c r="U21" s="60">
        <v>1</v>
      </c>
      <c r="V21" s="60">
        <v>1</v>
      </c>
      <c r="W21" s="60">
        <v>1</v>
      </c>
      <c r="X21" s="60">
        <v>1</v>
      </c>
      <c r="Y21" s="60">
        <v>1</v>
      </c>
      <c r="Z21" s="60">
        <v>1</v>
      </c>
      <c r="AA21" s="60">
        <v>1</v>
      </c>
      <c r="AB21" s="60">
        <v>1</v>
      </c>
      <c r="AC21" s="60">
        <v>1</v>
      </c>
      <c r="AD21" s="60">
        <v>1</v>
      </c>
      <c r="AE21" s="60">
        <v>1</v>
      </c>
      <c r="AF21" s="60">
        <v>1</v>
      </c>
      <c r="AG21" s="60">
        <v>1</v>
      </c>
      <c r="AH21" s="60">
        <v>1</v>
      </c>
      <c r="AI21" s="60">
        <v>1</v>
      </c>
      <c r="AJ21" s="60">
        <v>1</v>
      </c>
      <c r="AK21" s="60">
        <v>0</v>
      </c>
      <c r="AL21" s="60">
        <v>1</v>
      </c>
      <c r="AM21" s="60">
        <v>1</v>
      </c>
      <c r="AN21" s="60">
        <v>1</v>
      </c>
      <c r="AO21" s="60">
        <v>1</v>
      </c>
      <c r="AP21" s="60">
        <v>0</v>
      </c>
      <c r="AQ21" s="60">
        <v>1</v>
      </c>
      <c r="AR21" s="60">
        <v>1</v>
      </c>
      <c r="AS21" s="60">
        <v>1</v>
      </c>
      <c r="AT21" s="60">
        <v>1</v>
      </c>
      <c r="AU21" s="60">
        <v>1</v>
      </c>
      <c r="AV21" s="60">
        <v>1</v>
      </c>
      <c r="AW21" s="60">
        <v>1</v>
      </c>
      <c r="AX21" s="60">
        <v>1</v>
      </c>
      <c r="AY21" s="60">
        <v>1</v>
      </c>
      <c r="AZ21" s="60">
        <v>0</v>
      </c>
      <c r="BA21" s="60">
        <v>1</v>
      </c>
      <c r="BB21" s="60">
        <v>1</v>
      </c>
      <c r="BC21" s="60">
        <v>1</v>
      </c>
      <c r="BD21" s="60">
        <v>1</v>
      </c>
      <c r="BE21" s="60">
        <v>1</v>
      </c>
      <c r="BF21" s="60">
        <v>1</v>
      </c>
      <c r="BG21" s="60">
        <v>0</v>
      </c>
      <c r="BH21" s="60">
        <v>1</v>
      </c>
      <c r="BI21" s="60">
        <v>1</v>
      </c>
      <c r="BJ21" s="61">
        <v>1</v>
      </c>
    </row>
    <row r="22" spans="1:62" ht="15.75" thickBot="1" x14ac:dyDescent="0.3">
      <c r="A22" s="57" t="s">
        <v>183</v>
      </c>
      <c r="B22" s="60" t="s">
        <v>151</v>
      </c>
      <c r="C22" s="60">
        <v>20</v>
      </c>
      <c r="D22" s="60">
        <v>1</v>
      </c>
      <c r="E22" s="60">
        <v>1</v>
      </c>
      <c r="F22" s="60">
        <v>1</v>
      </c>
      <c r="G22" s="60">
        <v>1</v>
      </c>
      <c r="H22" s="60">
        <v>1</v>
      </c>
      <c r="I22" s="60">
        <v>1</v>
      </c>
      <c r="J22" s="60">
        <v>1</v>
      </c>
      <c r="K22" s="60">
        <v>1</v>
      </c>
      <c r="L22" s="60">
        <v>1</v>
      </c>
      <c r="M22" s="60">
        <v>1</v>
      </c>
      <c r="N22" s="60">
        <v>1</v>
      </c>
      <c r="O22" s="60">
        <v>1</v>
      </c>
      <c r="P22" s="60">
        <v>1</v>
      </c>
      <c r="Q22" s="60">
        <v>1</v>
      </c>
      <c r="R22" s="60">
        <v>1</v>
      </c>
      <c r="S22" s="60">
        <v>1</v>
      </c>
      <c r="T22" s="60">
        <v>1</v>
      </c>
      <c r="U22" s="60">
        <v>1</v>
      </c>
      <c r="V22" s="60">
        <v>1</v>
      </c>
      <c r="W22" s="60">
        <v>1</v>
      </c>
      <c r="X22" s="60">
        <v>1</v>
      </c>
      <c r="Y22" s="60">
        <v>1</v>
      </c>
      <c r="Z22" s="60">
        <v>1</v>
      </c>
      <c r="AA22" s="60">
        <v>1</v>
      </c>
      <c r="AB22" s="60">
        <v>1</v>
      </c>
      <c r="AC22" s="60">
        <v>1</v>
      </c>
      <c r="AD22" s="60">
        <v>1</v>
      </c>
      <c r="AE22" s="60">
        <v>1</v>
      </c>
      <c r="AF22" s="60">
        <v>1</v>
      </c>
      <c r="AG22" s="60">
        <v>1</v>
      </c>
      <c r="AH22" s="60">
        <v>1</v>
      </c>
      <c r="AI22" s="60">
        <v>1</v>
      </c>
      <c r="AJ22" s="60">
        <v>1</v>
      </c>
      <c r="AK22" s="60">
        <v>1</v>
      </c>
      <c r="AL22" s="60">
        <v>1</v>
      </c>
      <c r="AM22" s="60">
        <v>1</v>
      </c>
      <c r="AN22" s="60">
        <v>1</v>
      </c>
      <c r="AO22" s="60">
        <v>1</v>
      </c>
      <c r="AP22" s="60">
        <v>1</v>
      </c>
      <c r="AQ22" s="60">
        <v>1</v>
      </c>
      <c r="AR22" s="60">
        <v>0</v>
      </c>
      <c r="AS22" s="60">
        <v>1</v>
      </c>
      <c r="AT22" s="60">
        <v>1</v>
      </c>
      <c r="AU22" s="60">
        <v>1</v>
      </c>
      <c r="AV22" s="60">
        <v>1</v>
      </c>
      <c r="AW22" s="60">
        <v>1</v>
      </c>
      <c r="AX22" s="60">
        <v>1</v>
      </c>
      <c r="AY22" s="60">
        <v>1</v>
      </c>
      <c r="AZ22" s="60">
        <v>1</v>
      </c>
      <c r="BA22" s="60">
        <v>0</v>
      </c>
      <c r="BB22" s="60">
        <v>1</v>
      </c>
      <c r="BC22" s="60">
        <v>1</v>
      </c>
      <c r="BD22" s="60">
        <v>1</v>
      </c>
      <c r="BE22" s="60">
        <v>0</v>
      </c>
      <c r="BF22" s="60">
        <v>1</v>
      </c>
      <c r="BG22" s="60">
        <v>1</v>
      </c>
      <c r="BH22" s="60">
        <v>1</v>
      </c>
      <c r="BI22" s="60">
        <v>1</v>
      </c>
      <c r="BJ22" s="61">
        <v>0</v>
      </c>
    </row>
    <row r="23" spans="1:62" ht="15.75" thickBot="1" x14ac:dyDescent="0.3">
      <c r="A23" s="57" t="s">
        <v>183</v>
      </c>
      <c r="B23" s="60" t="s">
        <v>152</v>
      </c>
      <c r="C23" s="60">
        <v>21</v>
      </c>
      <c r="D23" s="60">
        <v>1</v>
      </c>
      <c r="E23" s="60">
        <v>1</v>
      </c>
      <c r="F23" s="60">
        <v>1</v>
      </c>
      <c r="G23" s="60">
        <v>1</v>
      </c>
      <c r="H23" s="60">
        <v>1</v>
      </c>
      <c r="I23" s="60">
        <v>1</v>
      </c>
      <c r="J23" s="60">
        <v>1</v>
      </c>
      <c r="K23" s="60">
        <v>1</v>
      </c>
      <c r="L23" s="60">
        <v>1</v>
      </c>
      <c r="M23" s="60">
        <v>1</v>
      </c>
      <c r="N23" s="60">
        <v>1</v>
      </c>
      <c r="O23" s="60">
        <v>1</v>
      </c>
      <c r="P23" s="60">
        <v>1</v>
      </c>
      <c r="Q23" s="60">
        <v>0</v>
      </c>
      <c r="R23" s="60">
        <v>1</v>
      </c>
      <c r="S23" s="60">
        <v>1</v>
      </c>
      <c r="T23" s="60">
        <v>1</v>
      </c>
      <c r="U23" s="60">
        <v>1</v>
      </c>
      <c r="V23" s="60">
        <v>1</v>
      </c>
      <c r="W23" s="60">
        <v>1</v>
      </c>
      <c r="X23" s="60">
        <v>1</v>
      </c>
      <c r="Y23" s="60">
        <v>1</v>
      </c>
      <c r="Z23" s="60">
        <v>1</v>
      </c>
      <c r="AA23" s="60">
        <v>1</v>
      </c>
      <c r="AB23" s="60">
        <v>1</v>
      </c>
      <c r="AC23" s="60">
        <v>1</v>
      </c>
      <c r="AD23" s="60">
        <v>1</v>
      </c>
      <c r="AE23" s="60">
        <v>1</v>
      </c>
      <c r="AF23" s="60">
        <v>1</v>
      </c>
      <c r="AG23" s="60">
        <v>1</v>
      </c>
      <c r="AH23" s="60">
        <v>1</v>
      </c>
      <c r="AI23" s="60">
        <v>1</v>
      </c>
      <c r="AJ23" s="60">
        <v>1</v>
      </c>
      <c r="AK23" s="60">
        <v>0</v>
      </c>
      <c r="AL23" s="60">
        <v>1</v>
      </c>
      <c r="AM23" s="60">
        <v>1</v>
      </c>
      <c r="AN23" s="60">
        <v>1</v>
      </c>
      <c r="AO23" s="60">
        <v>1</v>
      </c>
      <c r="AP23" s="60">
        <v>1</v>
      </c>
      <c r="AQ23" s="60">
        <v>1</v>
      </c>
      <c r="AR23" s="60">
        <v>1</v>
      </c>
      <c r="AS23" s="60">
        <v>1</v>
      </c>
      <c r="AT23" s="60">
        <v>1</v>
      </c>
      <c r="AU23" s="60">
        <v>1</v>
      </c>
      <c r="AV23" s="60">
        <v>1</v>
      </c>
      <c r="AW23" s="60">
        <v>1</v>
      </c>
      <c r="AX23" s="60">
        <v>1</v>
      </c>
      <c r="AY23" s="60">
        <v>1</v>
      </c>
      <c r="AZ23" s="60">
        <v>1</v>
      </c>
      <c r="BA23" s="60">
        <v>1</v>
      </c>
      <c r="BB23" s="60">
        <v>0</v>
      </c>
      <c r="BC23" s="60">
        <v>1</v>
      </c>
      <c r="BD23" s="60">
        <v>1</v>
      </c>
      <c r="BE23" s="60">
        <v>1</v>
      </c>
      <c r="BF23" s="60">
        <v>1</v>
      </c>
      <c r="BG23" s="60">
        <v>0</v>
      </c>
      <c r="BH23" s="60">
        <v>1</v>
      </c>
      <c r="BI23" s="60">
        <v>1</v>
      </c>
      <c r="BJ23" s="61">
        <v>1</v>
      </c>
    </row>
    <row r="24" spans="1:62" ht="15.75" thickBot="1" x14ac:dyDescent="0.3">
      <c r="A24" s="57" t="s">
        <v>183</v>
      </c>
      <c r="B24" s="60" t="s">
        <v>153</v>
      </c>
      <c r="C24" s="60">
        <v>22</v>
      </c>
      <c r="D24" s="60">
        <v>1</v>
      </c>
      <c r="E24" s="60">
        <v>1</v>
      </c>
      <c r="F24" s="60">
        <v>1</v>
      </c>
      <c r="G24" s="60">
        <v>1</v>
      </c>
      <c r="H24" s="60">
        <v>1</v>
      </c>
      <c r="I24" s="60">
        <v>1</v>
      </c>
      <c r="J24" s="60">
        <v>1</v>
      </c>
      <c r="K24" s="60">
        <v>1</v>
      </c>
      <c r="L24" s="60">
        <v>1</v>
      </c>
      <c r="M24" s="60">
        <v>1</v>
      </c>
      <c r="N24" s="60">
        <v>1</v>
      </c>
      <c r="O24" s="60">
        <v>1</v>
      </c>
      <c r="P24" s="60">
        <v>1</v>
      </c>
      <c r="Q24" s="60">
        <v>1</v>
      </c>
      <c r="R24" s="60">
        <v>1</v>
      </c>
      <c r="S24" s="60">
        <v>1</v>
      </c>
      <c r="T24" s="60">
        <v>1</v>
      </c>
      <c r="U24" s="60">
        <v>1</v>
      </c>
      <c r="V24" s="60">
        <v>1</v>
      </c>
      <c r="W24" s="60">
        <v>1</v>
      </c>
      <c r="X24" s="60">
        <v>1</v>
      </c>
      <c r="Y24" s="60">
        <v>1</v>
      </c>
      <c r="Z24" s="60">
        <v>1</v>
      </c>
      <c r="AA24" s="60">
        <v>1</v>
      </c>
      <c r="AB24" s="60">
        <v>1</v>
      </c>
      <c r="AC24" s="60">
        <v>1</v>
      </c>
      <c r="AD24" s="60">
        <v>1</v>
      </c>
      <c r="AE24" s="60">
        <v>1</v>
      </c>
      <c r="AF24" s="60">
        <v>1</v>
      </c>
      <c r="AG24" s="60">
        <v>1</v>
      </c>
      <c r="AH24" s="60">
        <v>1</v>
      </c>
      <c r="AI24" s="60">
        <v>1</v>
      </c>
      <c r="AJ24" s="60">
        <v>1</v>
      </c>
      <c r="AK24" s="60">
        <v>1</v>
      </c>
      <c r="AL24" s="60">
        <v>1</v>
      </c>
      <c r="AM24" s="60">
        <v>1</v>
      </c>
      <c r="AN24" s="60">
        <v>1</v>
      </c>
      <c r="AO24" s="60">
        <v>1</v>
      </c>
      <c r="AP24" s="60">
        <v>1</v>
      </c>
      <c r="AQ24" s="60">
        <v>1</v>
      </c>
      <c r="AR24" s="60">
        <v>1</v>
      </c>
      <c r="AS24" s="60">
        <v>1</v>
      </c>
      <c r="AT24" s="60">
        <v>1</v>
      </c>
      <c r="AU24" s="60">
        <v>1</v>
      </c>
      <c r="AV24" s="60">
        <v>1</v>
      </c>
      <c r="AW24" s="60">
        <v>1</v>
      </c>
      <c r="AX24" s="60">
        <v>1</v>
      </c>
      <c r="AY24" s="60">
        <v>1</v>
      </c>
      <c r="AZ24" s="60">
        <v>1</v>
      </c>
      <c r="BA24" s="60">
        <v>1</v>
      </c>
      <c r="BB24" s="60">
        <v>1</v>
      </c>
      <c r="BC24" s="60">
        <v>0</v>
      </c>
      <c r="BD24" s="60">
        <v>1</v>
      </c>
      <c r="BE24" s="60">
        <v>1</v>
      </c>
      <c r="BF24" s="60">
        <v>1</v>
      </c>
      <c r="BG24" s="60">
        <v>0</v>
      </c>
      <c r="BH24" s="60">
        <v>1</v>
      </c>
      <c r="BI24" s="60">
        <v>1</v>
      </c>
      <c r="BJ24" s="61">
        <v>1</v>
      </c>
    </row>
    <row r="25" spans="1:62" ht="15.75" thickBot="1" x14ac:dyDescent="0.3">
      <c r="A25" s="57" t="s">
        <v>183</v>
      </c>
      <c r="B25" s="60" t="s">
        <v>154</v>
      </c>
      <c r="C25" s="60">
        <v>23</v>
      </c>
      <c r="D25" s="60">
        <v>1</v>
      </c>
      <c r="E25" s="60">
        <v>1</v>
      </c>
      <c r="F25" s="60">
        <v>1</v>
      </c>
      <c r="G25" s="60">
        <v>1</v>
      </c>
      <c r="H25" s="60">
        <v>1</v>
      </c>
      <c r="I25" s="60">
        <v>1</v>
      </c>
      <c r="J25" s="60">
        <v>1</v>
      </c>
      <c r="K25" s="60">
        <v>1</v>
      </c>
      <c r="L25" s="60">
        <v>1</v>
      </c>
      <c r="M25" s="60">
        <v>1</v>
      </c>
      <c r="N25" s="60">
        <v>1</v>
      </c>
      <c r="O25" s="60">
        <v>1</v>
      </c>
      <c r="P25" s="60">
        <v>1</v>
      </c>
      <c r="Q25" s="60">
        <v>1</v>
      </c>
      <c r="R25" s="60">
        <v>1</v>
      </c>
      <c r="S25" s="60">
        <v>1</v>
      </c>
      <c r="T25" s="60">
        <v>1</v>
      </c>
      <c r="U25" s="60">
        <v>1</v>
      </c>
      <c r="V25" s="60">
        <v>1</v>
      </c>
      <c r="W25" s="60">
        <v>1</v>
      </c>
      <c r="X25" s="60">
        <v>1</v>
      </c>
      <c r="Y25" s="60">
        <v>1</v>
      </c>
      <c r="Z25" s="60">
        <v>1</v>
      </c>
      <c r="AA25" s="60">
        <v>1</v>
      </c>
      <c r="AB25" s="60">
        <v>1</v>
      </c>
      <c r="AC25" s="60">
        <v>1</v>
      </c>
      <c r="AD25" s="60">
        <v>1</v>
      </c>
      <c r="AE25" s="60">
        <v>1</v>
      </c>
      <c r="AF25" s="60">
        <v>1</v>
      </c>
      <c r="AG25" s="60">
        <v>1</v>
      </c>
      <c r="AH25" s="60">
        <v>1</v>
      </c>
      <c r="AI25" s="60">
        <v>1</v>
      </c>
      <c r="AJ25" s="60">
        <v>1</v>
      </c>
      <c r="AK25" s="60">
        <v>1</v>
      </c>
      <c r="AL25" s="60">
        <v>1</v>
      </c>
      <c r="AM25" s="60">
        <v>1</v>
      </c>
      <c r="AN25" s="60">
        <v>1</v>
      </c>
      <c r="AO25" s="60">
        <v>1</v>
      </c>
      <c r="AP25" s="60">
        <v>1</v>
      </c>
      <c r="AQ25" s="60">
        <v>1</v>
      </c>
      <c r="AR25" s="60">
        <v>1</v>
      </c>
      <c r="AS25" s="60">
        <v>1</v>
      </c>
      <c r="AT25" s="60">
        <v>1</v>
      </c>
      <c r="AU25" s="60">
        <v>1</v>
      </c>
      <c r="AV25" s="60">
        <v>1</v>
      </c>
      <c r="AW25" s="60">
        <v>1</v>
      </c>
      <c r="AX25" s="60">
        <v>1</v>
      </c>
      <c r="AY25" s="60">
        <v>1</v>
      </c>
      <c r="AZ25" s="60">
        <v>0</v>
      </c>
      <c r="BA25" s="60">
        <v>1</v>
      </c>
      <c r="BB25" s="60">
        <v>0</v>
      </c>
      <c r="BC25" s="60">
        <v>0</v>
      </c>
      <c r="BD25" s="60">
        <v>0</v>
      </c>
      <c r="BE25" s="60">
        <v>0</v>
      </c>
      <c r="BF25" s="60">
        <v>0</v>
      </c>
      <c r="BG25" s="60">
        <v>0</v>
      </c>
      <c r="BH25" s="60">
        <v>1</v>
      </c>
      <c r="BI25" s="60">
        <v>1</v>
      </c>
      <c r="BJ25" s="61">
        <v>1</v>
      </c>
    </row>
    <row r="26" spans="1:62" ht="15.75" thickBot="1" x14ac:dyDescent="0.3">
      <c r="A26" s="57" t="s">
        <v>183</v>
      </c>
      <c r="B26" s="60" t="s">
        <v>155</v>
      </c>
      <c r="C26" s="60">
        <v>24</v>
      </c>
      <c r="D26" s="60">
        <v>1</v>
      </c>
      <c r="E26" s="60">
        <v>1</v>
      </c>
      <c r="F26" s="60">
        <v>1</v>
      </c>
      <c r="G26" s="60">
        <v>1</v>
      </c>
      <c r="H26" s="60">
        <v>1</v>
      </c>
      <c r="I26" s="60">
        <v>1</v>
      </c>
      <c r="J26" s="60">
        <v>1</v>
      </c>
      <c r="K26" s="60">
        <v>1</v>
      </c>
      <c r="L26" s="60">
        <v>1</v>
      </c>
      <c r="M26" s="60">
        <v>1</v>
      </c>
      <c r="N26" s="60">
        <v>1</v>
      </c>
      <c r="O26" s="60">
        <v>1</v>
      </c>
      <c r="P26" s="60">
        <v>1</v>
      </c>
      <c r="Q26" s="60">
        <v>1</v>
      </c>
      <c r="R26" s="60">
        <v>1</v>
      </c>
      <c r="S26" s="60">
        <v>1</v>
      </c>
      <c r="T26" s="60">
        <v>1</v>
      </c>
      <c r="U26" s="60">
        <v>1</v>
      </c>
      <c r="V26" s="60">
        <v>1</v>
      </c>
      <c r="W26" s="60">
        <v>1</v>
      </c>
      <c r="X26" s="60">
        <v>1</v>
      </c>
      <c r="Y26" s="60">
        <v>1</v>
      </c>
      <c r="Z26" s="60">
        <v>1</v>
      </c>
      <c r="AA26" s="60">
        <v>1</v>
      </c>
      <c r="AB26" s="60">
        <v>1</v>
      </c>
      <c r="AC26" s="60">
        <v>1</v>
      </c>
      <c r="AD26" s="60">
        <v>1</v>
      </c>
      <c r="AE26" s="60">
        <v>1</v>
      </c>
      <c r="AF26" s="60">
        <v>1</v>
      </c>
      <c r="AG26" s="60">
        <v>1</v>
      </c>
      <c r="AH26" s="60">
        <v>1</v>
      </c>
      <c r="AI26" s="60">
        <v>1</v>
      </c>
      <c r="AJ26" s="60">
        <v>1</v>
      </c>
      <c r="AK26" s="60">
        <v>1</v>
      </c>
      <c r="AL26" s="60">
        <v>1</v>
      </c>
      <c r="AM26" s="60">
        <v>1</v>
      </c>
      <c r="AN26" s="60">
        <v>1</v>
      </c>
      <c r="AO26" s="60">
        <v>1</v>
      </c>
      <c r="AP26" s="60">
        <v>1</v>
      </c>
      <c r="AQ26" s="60">
        <v>1</v>
      </c>
      <c r="AR26" s="60">
        <v>0</v>
      </c>
      <c r="AS26" s="60">
        <v>1</v>
      </c>
      <c r="AT26" s="60">
        <v>1</v>
      </c>
      <c r="AU26" s="60">
        <v>1</v>
      </c>
      <c r="AV26" s="60">
        <v>1</v>
      </c>
      <c r="AW26" s="60">
        <v>1</v>
      </c>
      <c r="AX26" s="60">
        <v>1</v>
      </c>
      <c r="AY26" s="60">
        <v>1</v>
      </c>
      <c r="AZ26" s="60">
        <v>0</v>
      </c>
      <c r="BA26" s="60">
        <v>1</v>
      </c>
      <c r="BB26" s="60">
        <v>1</v>
      </c>
      <c r="BC26" s="60">
        <v>0</v>
      </c>
      <c r="BD26" s="60">
        <v>1</v>
      </c>
      <c r="BE26" s="60">
        <v>1</v>
      </c>
      <c r="BF26" s="60">
        <v>0</v>
      </c>
      <c r="BG26" s="60">
        <v>0</v>
      </c>
      <c r="BH26" s="60">
        <v>1</v>
      </c>
      <c r="BI26" s="60">
        <v>1</v>
      </c>
      <c r="BJ26" s="61">
        <v>1</v>
      </c>
    </row>
    <row r="27" spans="1:62" ht="15.75" thickBot="1" x14ac:dyDescent="0.3">
      <c r="A27" s="57" t="s">
        <v>183</v>
      </c>
      <c r="B27" s="60" t="s">
        <v>156</v>
      </c>
      <c r="C27" s="60">
        <v>25</v>
      </c>
      <c r="D27" s="60">
        <v>1</v>
      </c>
      <c r="E27" s="60">
        <v>1</v>
      </c>
      <c r="F27" s="60">
        <v>1</v>
      </c>
      <c r="G27" s="60">
        <v>1</v>
      </c>
      <c r="H27" s="60">
        <v>1</v>
      </c>
      <c r="I27" s="60">
        <v>1</v>
      </c>
      <c r="J27" s="60">
        <v>1</v>
      </c>
      <c r="K27" s="60">
        <v>1</v>
      </c>
      <c r="L27" s="60">
        <v>1</v>
      </c>
      <c r="M27" s="60">
        <v>1</v>
      </c>
      <c r="N27" s="60">
        <v>1</v>
      </c>
      <c r="O27" s="60">
        <v>1</v>
      </c>
      <c r="P27" s="60">
        <v>1</v>
      </c>
      <c r="Q27" s="60">
        <v>1</v>
      </c>
      <c r="R27" s="60">
        <v>1</v>
      </c>
      <c r="S27" s="60">
        <v>1</v>
      </c>
      <c r="T27" s="60">
        <v>1</v>
      </c>
      <c r="U27" s="60">
        <v>1</v>
      </c>
      <c r="V27" s="60">
        <v>1</v>
      </c>
      <c r="W27" s="60">
        <v>1</v>
      </c>
      <c r="X27" s="60">
        <v>1</v>
      </c>
      <c r="Y27" s="60">
        <v>1</v>
      </c>
      <c r="Z27" s="60">
        <v>1</v>
      </c>
      <c r="AA27" s="60">
        <v>1</v>
      </c>
      <c r="AB27" s="60">
        <v>1</v>
      </c>
      <c r="AC27" s="60">
        <v>1</v>
      </c>
      <c r="AD27" s="60">
        <v>1</v>
      </c>
      <c r="AE27" s="60">
        <v>1</v>
      </c>
      <c r="AF27" s="60">
        <v>1</v>
      </c>
      <c r="AG27" s="60">
        <v>1</v>
      </c>
      <c r="AH27" s="60">
        <v>1</v>
      </c>
      <c r="AI27" s="60">
        <v>1</v>
      </c>
      <c r="AJ27" s="60">
        <v>1</v>
      </c>
      <c r="AK27" s="60">
        <v>1</v>
      </c>
      <c r="AL27" s="60">
        <v>1</v>
      </c>
      <c r="AM27" s="60">
        <v>1</v>
      </c>
      <c r="AN27" s="60">
        <v>1</v>
      </c>
      <c r="AO27" s="60">
        <v>1</v>
      </c>
      <c r="AP27" s="60">
        <v>1</v>
      </c>
      <c r="AQ27" s="60">
        <v>1</v>
      </c>
      <c r="AR27" s="60">
        <v>1</v>
      </c>
      <c r="AS27" s="60">
        <v>1</v>
      </c>
      <c r="AT27" s="60">
        <v>1</v>
      </c>
      <c r="AU27" s="60">
        <v>1</v>
      </c>
      <c r="AV27" s="60">
        <v>1</v>
      </c>
      <c r="AW27" s="60">
        <v>1</v>
      </c>
      <c r="AX27" s="60">
        <v>1</v>
      </c>
      <c r="AY27" s="60">
        <v>1</v>
      </c>
      <c r="AZ27" s="60">
        <v>0</v>
      </c>
      <c r="BA27" s="60">
        <v>0</v>
      </c>
      <c r="BB27" s="60">
        <v>0</v>
      </c>
      <c r="BC27" s="60">
        <v>0</v>
      </c>
      <c r="BD27" s="60">
        <v>0</v>
      </c>
      <c r="BE27" s="60">
        <v>1</v>
      </c>
      <c r="BF27" s="60">
        <v>1</v>
      </c>
      <c r="BG27" s="60">
        <v>0</v>
      </c>
      <c r="BH27" s="60">
        <v>1</v>
      </c>
      <c r="BI27" s="60">
        <v>1</v>
      </c>
      <c r="BJ27" s="61">
        <v>1</v>
      </c>
    </row>
    <row r="28" spans="1:62" ht="15.75" thickBot="1" x14ac:dyDescent="0.3">
      <c r="A28" s="57" t="s">
        <v>183</v>
      </c>
      <c r="B28" s="60" t="s">
        <v>157</v>
      </c>
      <c r="C28" s="60">
        <v>26</v>
      </c>
      <c r="D28" s="60">
        <v>1</v>
      </c>
      <c r="E28" s="60">
        <v>1</v>
      </c>
      <c r="F28" s="60">
        <v>1</v>
      </c>
      <c r="G28" s="60">
        <v>1</v>
      </c>
      <c r="H28" s="60">
        <v>1</v>
      </c>
      <c r="I28" s="60">
        <v>1</v>
      </c>
      <c r="J28" s="60">
        <v>0</v>
      </c>
      <c r="K28" s="60">
        <v>1</v>
      </c>
      <c r="L28" s="60">
        <v>1</v>
      </c>
      <c r="M28" s="60">
        <v>1</v>
      </c>
      <c r="N28" s="60">
        <v>1</v>
      </c>
      <c r="O28" s="60">
        <v>1</v>
      </c>
      <c r="P28" s="60">
        <v>0</v>
      </c>
      <c r="Q28" s="60">
        <v>0</v>
      </c>
      <c r="R28" s="60">
        <v>1</v>
      </c>
      <c r="S28" s="60">
        <v>1</v>
      </c>
      <c r="T28" s="60">
        <v>1</v>
      </c>
      <c r="U28" s="60">
        <v>1</v>
      </c>
      <c r="V28" s="60">
        <v>1</v>
      </c>
      <c r="W28" s="60">
        <v>1</v>
      </c>
      <c r="X28" s="60">
        <v>1</v>
      </c>
      <c r="Y28" s="60">
        <v>1</v>
      </c>
      <c r="Z28" s="60">
        <v>0</v>
      </c>
      <c r="AA28" s="60">
        <v>0</v>
      </c>
      <c r="AB28" s="60">
        <v>0</v>
      </c>
      <c r="AC28" s="60">
        <v>1</v>
      </c>
      <c r="AD28" s="60">
        <v>0</v>
      </c>
      <c r="AE28" s="60">
        <v>0</v>
      </c>
      <c r="AF28" s="60">
        <v>0</v>
      </c>
      <c r="AG28" s="60">
        <v>1</v>
      </c>
      <c r="AH28" s="60">
        <v>1</v>
      </c>
      <c r="AI28" s="60">
        <v>1</v>
      </c>
      <c r="AJ28" s="60">
        <v>1</v>
      </c>
      <c r="AK28" s="60">
        <v>0</v>
      </c>
      <c r="AL28" s="60">
        <v>1</v>
      </c>
      <c r="AM28" s="60">
        <v>1</v>
      </c>
      <c r="AN28" s="60">
        <v>1</v>
      </c>
      <c r="AO28" s="60">
        <v>0</v>
      </c>
      <c r="AP28" s="60">
        <v>0</v>
      </c>
      <c r="AQ28" s="60">
        <v>0</v>
      </c>
      <c r="AR28" s="60">
        <v>1</v>
      </c>
      <c r="AS28" s="60">
        <v>1</v>
      </c>
      <c r="AT28" s="60">
        <v>1</v>
      </c>
      <c r="AU28" s="60">
        <v>1</v>
      </c>
      <c r="AV28" s="60">
        <v>1</v>
      </c>
      <c r="AW28" s="60">
        <v>1</v>
      </c>
      <c r="AX28" s="60">
        <v>1</v>
      </c>
      <c r="AY28" s="60">
        <v>1</v>
      </c>
      <c r="AZ28" s="60">
        <v>0</v>
      </c>
      <c r="BA28" s="60">
        <v>0</v>
      </c>
      <c r="BB28" s="60">
        <v>0</v>
      </c>
      <c r="BC28" s="60">
        <v>0</v>
      </c>
      <c r="BD28" s="60">
        <v>0</v>
      </c>
      <c r="BE28" s="60">
        <v>0</v>
      </c>
      <c r="BF28" s="60">
        <v>0</v>
      </c>
      <c r="BG28" s="60">
        <v>0</v>
      </c>
      <c r="BH28" s="60">
        <v>1</v>
      </c>
      <c r="BI28" s="60">
        <v>1</v>
      </c>
      <c r="BJ28" s="61">
        <v>0</v>
      </c>
    </row>
    <row r="29" spans="1:62" ht="15.75" thickBot="1" x14ac:dyDescent="0.3">
      <c r="A29" s="57" t="s">
        <v>183</v>
      </c>
      <c r="B29" s="60" t="s">
        <v>158</v>
      </c>
      <c r="C29" s="60">
        <v>27</v>
      </c>
      <c r="D29" s="60">
        <v>1</v>
      </c>
      <c r="E29" s="60">
        <v>1</v>
      </c>
      <c r="F29" s="60">
        <v>1</v>
      </c>
      <c r="G29" s="60">
        <v>1</v>
      </c>
      <c r="H29" s="60">
        <v>1</v>
      </c>
      <c r="I29" s="60">
        <v>1</v>
      </c>
      <c r="J29" s="60">
        <v>1</v>
      </c>
      <c r="K29" s="60">
        <v>1</v>
      </c>
      <c r="L29" s="60">
        <v>1</v>
      </c>
      <c r="M29" s="60">
        <v>1</v>
      </c>
      <c r="N29" s="60">
        <v>1</v>
      </c>
      <c r="O29" s="60">
        <v>1</v>
      </c>
      <c r="P29" s="60">
        <v>1</v>
      </c>
      <c r="Q29" s="60">
        <v>1</v>
      </c>
      <c r="R29" s="60">
        <v>1</v>
      </c>
      <c r="S29" s="60">
        <v>1</v>
      </c>
      <c r="T29" s="60">
        <v>1</v>
      </c>
      <c r="U29" s="60">
        <v>1</v>
      </c>
      <c r="V29" s="60">
        <v>1</v>
      </c>
      <c r="W29" s="60">
        <v>1</v>
      </c>
      <c r="X29" s="60">
        <v>1</v>
      </c>
      <c r="Y29" s="60">
        <v>1</v>
      </c>
      <c r="Z29" s="60">
        <v>1</v>
      </c>
      <c r="AA29" s="60">
        <v>1</v>
      </c>
      <c r="AB29" s="60">
        <v>1</v>
      </c>
      <c r="AC29" s="60">
        <v>1</v>
      </c>
      <c r="AD29" s="60">
        <v>1</v>
      </c>
      <c r="AE29" s="60">
        <v>1</v>
      </c>
      <c r="AF29" s="60">
        <v>1</v>
      </c>
      <c r="AG29" s="60">
        <v>1</v>
      </c>
      <c r="AH29" s="60">
        <v>1</v>
      </c>
      <c r="AI29" s="60">
        <v>1</v>
      </c>
      <c r="AJ29" s="60">
        <v>1</v>
      </c>
      <c r="AK29" s="60">
        <v>1</v>
      </c>
      <c r="AL29" s="60">
        <v>1</v>
      </c>
      <c r="AM29" s="60">
        <v>1</v>
      </c>
      <c r="AN29" s="60">
        <v>1</v>
      </c>
      <c r="AO29" s="60">
        <v>1</v>
      </c>
      <c r="AP29" s="60">
        <v>1</v>
      </c>
      <c r="AQ29" s="60">
        <v>0</v>
      </c>
      <c r="AR29" s="60">
        <v>0</v>
      </c>
      <c r="AS29" s="60">
        <v>1</v>
      </c>
      <c r="AT29" s="60">
        <v>1</v>
      </c>
      <c r="AU29" s="60">
        <v>1</v>
      </c>
      <c r="AV29" s="60">
        <v>1</v>
      </c>
      <c r="AW29" s="60">
        <v>1</v>
      </c>
      <c r="AX29" s="60">
        <v>1</v>
      </c>
      <c r="AY29" s="60">
        <v>1</v>
      </c>
      <c r="AZ29" s="60">
        <v>1</v>
      </c>
      <c r="BA29" s="60">
        <v>0</v>
      </c>
      <c r="BB29" s="60">
        <v>1</v>
      </c>
      <c r="BC29" s="60">
        <v>0</v>
      </c>
      <c r="BD29" s="60">
        <v>1</v>
      </c>
      <c r="BE29" s="60">
        <v>0</v>
      </c>
      <c r="BF29" s="60">
        <v>1</v>
      </c>
      <c r="BG29" s="60">
        <v>0</v>
      </c>
      <c r="BH29" s="60">
        <v>1</v>
      </c>
      <c r="BI29" s="60">
        <v>1</v>
      </c>
      <c r="BJ29" s="61">
        <v>0</v>
      </c>
    </row>
    <row r="30" spans="1:62" ht="15.75" thickBot="1" x14ac:dyDescent="0.3">
      <c r="A30" s="57" t="s">
        <v>183</v>
      </c>
      <c r="B30" s="60" t="s">
        <v>159</v>
      </c>
      <c r="C30" s="60">
        <v>28</v>
      </c>
      <c r="D30" s="60">
        <v>1</v>
      </c>
      <c r="E30" s="60">
        <v>1</v>
      </c>
      <c r="F30" s="60">
        <v>1</v>
      </c>
      <c r="G30" s="60">
        <v>1</v>
      </c>
      <c r="H30" s="60">
        <v>1</v>
      </c>
      <c r="I30" s="60">
        <v>1</v>
      </c>
      <c r="J30" s="60">
        <v>1</v>
      </c>
      <c r="K30" s="60">
        <v>1</v>
      </c>
      <c r="L30" s="60">
        <v>1</v>
      </c>
      <c r="M30" s="60">
        <v>1</v>
      </c>
      <c r="N30" s="60">
        <v>1</v>
      </c>
      <c r="O30" s="60">
        <v>1</v>
      </c>
      <c r="P30" s="60">
        <v>1</v>
      </c>
      <c r="Q30" s="60">
        <v>1</v>
      </c>
      <c r="R30" s="60">
        <v>1</v>
      </c>
      <c r="S30" s="60">
        <v>1</v>
      </c>
      <c r="T30" s="60">
        <v>1</v>
      </c>
      <c r="U30" s="60">
        <v>1</v>
      </c>
      <c r="V30" s="60">
        <v>1</v>
      </c>
      <c r="W30" s="60">
        <v>1</v>
      </c>
      <c r="X30" s="60">
        <v>1</v>
      </c>
      <c r="Y30" s="60">
        <v>1</v>
      </c>
      <c r="Z30" s="60">
        <v>1</v>
      </c>
      <c r="AA30" s="60">
        <v>1</v>
      </c>
      <c r="AB30" s="60">
        <v>1</v>
      </c>
      <c r="AC30" s="60">
        <v>1</v>
      </c>
      <c r="AD30" s="60">
        <v>1</v>
      </c>
      <c r="AE30" s="60">
        <v>1</v>
      </c>
      <c r="AF30" s="60">
        <v>1</v>
      </c>
      <c r="AG30" s="60">
        <v>1</v>
      </c>
      <c r="AH30" s="60">
        <v>1</v>
      </c>
      <c r="AI30" s="60">
        <v>1</v>
      </c>
      <c r="AJ30" s="60">
        <v>1</v>
      </c>
      <c r="AK30" s="60">
        <v>1</v>
      </c>
      <c r="AL30" s="60">
        <v>1</v>
      </c>
      <c r="AM30" s="60">
        <v>1</v>
      </c>
      <c r="AN30" s="60">
        <v>1</v>
      </c>
      <c r="AO30" s="60">
        <v>1</v>
      </c>
      <c r="AP30" s="60">
        <v>1</v>
      </c>
      <c r="AQ30" s="60">
        <v>1</v>
      </c>
      <c r="AR30" s="60">
        <v>1</v>
      </c>
      <c r="AS30" s="60">
        <v>1</v>
      </c>
      <c r="AT30" s="60">
        <v>1</v>
      </c>
      <c r="AU30" s="60">
        <v>1</v>
      </c>
      <c r="AV30" s="60">
        <v>1</v>
      </c>
      <c r="AW30" s="60">
        <v>1</v>
      </c>
      <c r="AX30" s="60">
        <v>1</v>
      </c>
      <c r="AY30" s="60">
        <v>1</v>
      </c>
      <c r="AZ30" s="60">
        <v>1</v>
      </c>
      <c r="BA30" s="60">
        <v>1</v>
      </c>
      <c r="BB30" s="60">
        <v>1</v>
      </c>
      <c r="BC30" s="60">
        <v>1</v>
      </c>
      <c r="BD30" s="60">
        <v>1</v>
      </c>
      <c r="BE30" s="60">
        <v>1</v>
      </c>
      <c r="BF30" s="60">
        <v>1</v>
      </c>
      <c r="BG30" s="60">
        <v>0</v>
      </c>
      <c r="BH30" s="60">
        <v>1</v>
      </c>
      <c r="BI30" s="60">
        <v>1</v>
      </c>
      <c r="BJ30" s="61">
        <v>1</v>
      </c>
    </row>
    <row r="31" spans="1:62" ht="15.75" thickBot="1" x14ac:dyDescent="0.3">
      <c r="A31" s="57" t="s">
        <v>183</v>
      </c>
      <c r="B31" s="60" t="s">
        <v>160</v>
      </c>
      <c r="C31" s="60">
        <v>29</v>
      </c>
      <c r="D31" s="60">
        <v>1</v>
      </c>
      <c r="E31" s="60">
        <v>1</v>
      </c>
      <c r="F31" s="60">
        <v>1</v>
      </c>
      <c r="G31" s="60">
        <v>1</v>
      </c>
      <c r="H31" s="60">
        <v>1</v>
      </c>
      <c r="I31" s="60">
        <v>1</v>
      </c>
      <c r="J31" s="60">
        <v>1</v>
      </c>
      <c r="K31" s="60">
        <v>1</v>
      </c>
      <c r="L31" s="60">
        <v>1</v>
      </c>
      <c r="M31" s="60">
        <v>1</v>
      </c>
      <c r="N31" s="60">
        <v>1</v>
      </c>
      <c r="O31" s="60">
        <v>1</v>
      </c>
      <c r="P31" s="60">
        <v>1</v>
      </c>
      <c r="Q31" s="60">
        <v>1</v>
      </c>
      <c r="R31" s="60">
        <v>1</v>
      </c>
      <c r="S31" s="60">
        <v>1</v>
      </c>
      <c r="T31" s="60">
        <v>1</v>
      </c>
      <c r="U31" s="60">
        <v>1</v>
      </c>
      <c r="V31" s="60">
        <v>1</v>
      </c>
      <c r="W31" s="60">
        <v>1</v>
      </c>
      <c r="X31" s="60">
        <v>1</v>
      </c>
      <c r="Y31" s="60">
        <v>1</v>
      </c>
      <c r="Z31" s="60">
        <v>1</v>
      </c>
      <c r="AA31" s="60">
        <v>1</v>
      </c>
      <c r="AB31" s="60">
        <v>1</v>
      </c>
      <c r="AC31" s="60">
        <v>1</v>
      </c>
      <c r="AD31" s="60">
        <v>1</v>
      </c>
      <c r="AE31" s="60">
        <v>1</v>
      </c>
      <c r="AF31" s="60">
        <v>1</v>
      </c>
      <c r="AG31" s="60">
        <v>1</v>
      </c>
      <c r="AH31" s="60">
        <v>1</v>
      </c>
      <c r="AI31" s="60">
        <v>1</v>
      </c>
      <c r="AJ31" s="60">
        <v>1</v>
      </c>
      <c r="AK31" s="60">
        <v>1</v>
      </c>
      <c r="AL31" s="60">
        <v>1</v>
      </c>
      <c r="AM31" s="60">
        <v>1</v>
      </c>
      <c r="AN31" s="60">
        <v>1</v>
      </c>
      <c r="AO31" s="60">
        <v>1</v>
      </c>
      <c r="AP31" s="60">
        <v>1</v>
      </c>
      <c r="AQ31" s="60">
        <v>1</v>
      </c>
      <c r="AR31" s="60">
        <v>0</v>
      </c>
      <c r="AS31" s="60">
        <v>1</v>
      </c>
      <c r="AT31" s="60">
        <v>1</v>
      </c>
      <c r="AU31" s="60">
        <v>1</v>
      </c>
      <c r="AV31" s="60">
        <v>1</v>
      </c>
      <c r="AW31" s="60">
        <v>1</v>
      </c>
      <c r="AX31" s="60">
        <v>1</v>
      </c>
      <c r="AY31" s="60">
        <v>1</v>
      </c>
      <c r="AZ31" s="60">
        <v>1</v>
      </c>
      <c r="BA31" s="60">
        <v>0</v>
      </c>
      <c r="BB31" s="60">
        <v>0</v>
      </c>
      <c r="BC31" s="60">
        <v>0</v>
      </c>
      <c r="BD31" s="60">
        <v>0</v>
      </c>
      <c r="BE31" s="60">
        <v>0</v>
      </c>
      <c r="BF31" s="60">
        <v>0</v>
      </c>
      <c r="BG31" s="60">
        <v>0</v>
      </c>
      <c r="BH31" s="60">
        <v>1</v>
      </c>
      <c r="BI31" s="60">
        <v>0</v>
      </c>
      <c r="BJ31" s="61">
        <v>0</v>
      </c>
    </row>
    <row r="32" spans="1:62" ht="15.75" thickBot="1" x14ac:dyDescent="0.3">
      <c r="A32" s="57" t="s">
        <v>183</v>
      </c>
      <c r="B32" s="60" t="s">
        <v>161</v>
      </c>
      <c r="C32" s="60">
        <v>30</v>
      </c>
      <c r="D32" s="60">
        <v>1</v>
      </c>
      <c r="E32" s="60">
        <v>1</v>
      </c>
      <c r="F32" s="60">
        <v>1</v>
      </c>
      <c r="G32" s="60">
        <v>1</v>
      </c>
      <c r="H32" s="60">
        <v>1</v>
      </c>
      <c r="I32" s="60">
        <v>1</v>
      </c>
      <c r="J32" s="60">
        <v>1</v>
      </c>
      <c r="K32" s="60">
        <v>1</v>
      </c>
      <c r="L32" s="60">
        <v>1</v>
      </c>
      <c r="M32" s="60">
        <v>1</v>
      </c>
      <c r="N32" s="60">
        <v>1</v>
      </c>
      <c r="O32" s="60">
        <v>1</v>
      </c>
      <c r="P32" s="60">
        <v>0</v>
      </c>
      <c r="Q32" s="60">
        <v>1</v>
      </c>
      <c r="R32" s="60">
        <v>1</v>
      </c>
      <c r="S32" s="60">
        <v>1</v>
      </c>
      <c r="T32" s="60">
        <v>1</v>
      </c>
      <c r="U32" s="60">
        <v>1</v>
      </c>
      <c r="V32" s="60">
        <v>1</v>
      </c>
      <c r="W32" s="60">
        <v>1</v>
      </c>
      <c r="X32" s="60">
        <v>1</v>
      </c>
      <c r="Y32" s="60">
        <v>1</v>
      </c>
      <c r="Z32" s="60">
        <v>1</v>
      </c>
      <c r="AA32" s="60">
        <v>1</v>
      </c>
      <c r="AB32" s="60">
        <v>1</v>
      </c>
      <c r="AC32" s="60">
        <v>1</v>
      </c>
      <c r="AD32" s="60">
        <v>1</v>
      </c>
      <c r="AE32" s="60">
        <v>1</v>
      </c>
      <c r="AF32" s="60">
        <v>1</v>
      </c>
      <c r="AG32" s="60">
        <v>1</v>
      </c>
      <c r="AH32" s="60">
        <v>1</v>
      </c>
      <c r="AI32" s="60">
        <v>1</v>
      </c>
      <c r="AJ32" s="60">
        <v>0</v>
      </c>
      <c r="AK32" s="60">
        <v>1</v>
      </c>
      <c r="AL32" s="60">
        <v>1</v>
      </c>
      <c r="AM32" s="60">
        <v>1</v>
      </c>
      <c r="AN32" s="60">
        <v>1</v>
      </c>
      <c r="AO32" s="60">
        <v>1</v>
      </c>
      <c r="AP32" s="60">
        <v>1</v>
      </c>
      <c r="AQ32" s="60">
        <v>1</v>
      </c>
      <c r="AR32" s="60">
        <v>1</v>
      </c>
      <c r="AS32" s="60">
        <v>1</v>
      </c>
      <c r="AT32" s="60">
        <v>1</v>
      </c>
      <c r="AU32" s="60">
        <v>1</v>
      </c>
      <c r="AV32" s="60">
        <v>1</v>
      </c>
      <c r="AW32" s="60">
        <v>1</v>
      </c>
      <c r="AX32" s="60">
        <v>1</v>
      </c>
      <c r="AY32" s="60">
        <v>1</v>
      </c>
      <c r="AZ32" s="60">
        <v>0</v>
      </c>
      <c r="BA32" s="60">
        <v>0</v>
      </c>
      <c r="BB32" s="60">
        <v>0</v>
      </c>
      <c r="BC32" s="60">
        <v>0</v>
      </c>
      <c r="BD32" s="60">
        <v>0</v>
      </c>
      <c r="BE32" s="60">
        <v>0</v>
      </c>
      <c r="BF32" s="60">
        <v>0</v>
      </c>
      <c r="BG32" s="60">
        <v>0</v>
      </c>
      <c r="BH32" s="60">
        <v>1</v>
      </c>
      <c r="BI32" s="60">
        <v>0</v>
      </c>
      <c r="BJ32" s="61">
        <v>0</v>
      </c>
    </row>
    <row r="33" spans="1:62" ht="15.75" thickBot="1" x14ac:dyDescent="0.3">
      <c r="A33" s="57" t="s">
        <v>183</v>
      </c>
      <c r="B33" s="60" t="s">
        <v>162</v>
      </c>
      <c r="C33" s="60">
        <v>31</v>
      </c>
      <c r="D33" s="60">
        <v>1</v>
      </c>
      <c r="E33" s="60">
        <v>1</v>
      </c>
      <c r="F33" s="60">
        <v>1</v>
      </c>
      <c r="G33" s="60">
        <v>1</v>
      </c>
      <c r="H33" s="60">
        <v>1</v>
      </c>
      <c r="I33" s="60">
        <v>1</v>
      </c>
      <c r="J33" s="60">
        <v>1</v>
      </c>
      <c r="K33" s="60">
        <v>1</v>
      </c>
      <c r="L33" s="60">
        <v>1</v>
      </c>
      <c r="M33" s="60">
        <v>1</v>
      </c>
      <c r="N33" s="60">
        <v>1</v>
      </c>
      <c r="O33" s="60">
        <v>1</v>
      </c>
      <c r="P33" s="60">
        <v>1</v>
      </c>
      <c r="Q33" s="60">
        <v>1</v>
      </c>
      <c r="R33" s="60">
        <v>1</v>
      </c>
      <c r="S33" s="60">
        <v>1</v>
      </c>
      <c r="T33" s="60">
        <v>1</v>
      </c>
      <c r="U33" s="60">
        <v>1</v>
      </c>
      <c r="V33" s="60">
        <v>1</v>
      </c>
      <c r="W33" s="60">
        <v>1</v>
      </c>
      <c r="X33" s="60">
        <v>1</v>
      </c>
      <c r="Y33" s="60">
        <v>1</v>
      </c>
      <c r="Z33" s="60">
        <v>1</v>
      </c>
      <c r="AA33" s="60">
        <v>1</v>
      </c>
      <c r="AB33" s="60">
        <v>1</v>
      </c>
      <c r="AC33" s="60">
        <v>1</v>
      </c>
      <c r="AD33" s="60">
        <v>1</v>
      </c>
      <c r="AE33" s="60">
        <v>1</v>
      </c>
      <c r="AF33" s="60">
        <v>1</v>
      </c>
      <c r="AG33" s="60">
        <v>1</v>
      </c>
      <c r="AH33" s="60">
        <v>1</v>
      </c>
      <c r="AI33" s="60">
        <v>1</v>
      </c>
      <c r="AJ33" s="60">
        <v>1</v>
      </c>
      <c r="AK33" s="60">
        <v>1</v>
      </c>
      <c r="AL33" s="60">
        <v>1</v>
      </c>
      <c r="AM33" s="60">
        <v>1</v>
      </c>
      <c r="AN33" s="60">
        <v>1</v>
      </c>
      <c r="AO33" s="60">
        <v>1</v>
      </c>
      <c r="AP33" s="60">
        <v>0</v>
      </c>
      <c r="AQ33" s="60">
        <v>0</v>
      </c>
      <c r="AR33" s="60">
        <v>1</v>
      </c>
      <c r="AS33" s="60">
        <v>1</v>
      </c>
      <c r="AT33" s="60">
        <v>1</v>
      </c>
      <c r="AU33" s="60">
        <v>0</v>
      </c>
      <c r="AV33" s="60">
        <v>1</v>
      </c>
      <c r="AW33" s="60">
        <v>1</v>
      </c>
      <c r="AX33" s="60">
        <v>1</v>
      </c>
      <c r="AY33" s="60">
        <v>1</v>
      </c>
      <c r="AZ33" s="60">
        <v>1</v>
      </c>
      <c r="BA33" s="60">
        <v>0</v>
      </c>
      <c r="BB33" s="60">
        <v>1</v>
      </c>
      <c r="BC33" s="60">
        <v>0</v>
      </c>
      <c r="BD33" s="60">
        <v>1</v>
      </c>
      <c r="BE33" s="60">
        <v>1</v>
      </c>
      <c r="BF33" s="60">
        <v>1</v>
      </c>
      <c r="BG33" s="60">
        <v>0</v>
      </c>
      <c r="BH33" s="60">
        <v>1</v>
      </c>
      <c r="BI33" s="60">
        <v>1</v>
      </c>
      <c r="BJ33" s="61">
        <v>1</v>
      </c>
    </row>
    <row r="34" spans="1:62" ht="15.75" thickBot="1" x14ac:dyDescent="0.3">
      <c r="A34" s="57" t="s">
        <v>183</v>
      </c>
      <c r="B34" s="64" t="s">
        <v>163</v>
      </c>
      <c r="C34" s="64">
        <v>32</v>
      </c>
      <c r="D34" s="60">
        <v>1</v>
      </c>
      <c r="E34" s="60">
        <v>1</v>
      </c>
      <c r="F34" s="60">
        <v>1</v>
      </c>
      <c r="G34" s="60">
        <v>1</v>
      </c>
      <c r="H34" s="60">
        <v>1</v>
      </c>
      <c r="I34" s="60">
        <v>1</v>
      </c>
      <c r="J34" s="60">
        <v>1</v>
      </c>
      <c r="K34" s="60">
        <v>1</v>
      </c>
      <c r="L34" s="60">
        <v>1</v>
      </c>
      <c r="M34" s="60">
        <v>1</v>
      </c>
      <c r="N34" s="60">
        <v>1</v>
      </c>
      <c r="O34" s="60">
        <v>1</v>
      </c>
      <c r="P34" s="60">
        <v>1</v>
      </c>
      <c r="Q34" s="60">
        <v>1</v>
      </c>
      <c r="R34" s="60">
        <v>1</v>
      </c>
      <c r="S34" s="60">
        <v>1</v>
      </c>
      <c r="T34" s="60">
        <v>1</v>
      </c>
      <c r="U34" s="60">
        <v>1</v>
      </c>
      <c r="V34" s="60">
        <v>1</v>
      </c>
      <c r="W34" s="60">
        <v>1</v>
      </c>
      <c r="X34" s="60">
        <v>1</v>
      </c>
      <c r="Y34" s="60">
        <v>1</v>
      </c>
      <c r="Z34" s="60">
        <v>1</v>
      </c>
      <c r="AA34" s="60">
        <v>1</v>
      </c>
      <c r="AB34" s="60">
        <v>1</v>
      </c>
      <c r="AC34" s="60">
        <v>1</v>
      </c>
      <c r="AD34" s="60">
        <v>1</v>
      </c>
      <c r="AE34" s="60">
        <v>1</v>
      </c>
      <c r="AF34" s="60">
        <v>1</v>
      </c>
      <c r="AG34" s="60">
        <v>1</v>
      </c>
      <c r="AH34" s="60">
        <v>1</v>
      </c>
      <c r="AI34" s="60">
        <v>1</v>
      </c>
      <c r="AJ34" s="60">
        <v>1</v>
      </c>
      <c r="AK34" s="60">
        <v>1</v>
      </c>
      <c r="AL34" s="60">
        <v>1</v>
      </c>
      <c r="AM34" s="60">
        <v>1</v>
      </c>
      <c r="AN34" s="60">
        <v>1</v>
      </c>
      <c r="AO34" s="60">
        <v>1</v>
      </c>
      <c r="AP34" s="60">
        <v>0</v>
      </c>
      <c r="AQ34" s="60">
        <v>1</v>
      </c>
      <c r="AR34" s="60">
        <v>0</v>
      </c>
      <c r="AS34" s="60">
        <v>1</v>
      </c>
      <c r="AT34" s="60">
        <v>1</v>
      </c>
      <c r="AU34" s="60">
        <v>1</v>
      </c>
      <c r="AV34" s="60">
        <v>1</v>
      </c>
      <c r="AW34" s="60">
        <v>1</v>
      </c>
      <c r="AX34" s="60">
        <v>1</v>
      </c>
      <c r="AY34" s="60">
        <v>1</v>
      </c>
      <c r="AZ34" s="60">
        <v>1</v>
      </c>
      <c r="BA34" s="60">
        <v>0</v>
      </c>
      <c r="BB34" s="60">
        <v>1</v>
      </c>
      <c r="BC34" s="60">
        <v>1</v>
      </c>
      <c r="BD34" s="60">
        <v>1</v>
      </c>
      <c r="BE34" s="60">
        <v>1</v>
      </c>
      <c r="BF34" s="60">
        <v>1</v>
      </c>
      <c r="BG34" s="60">
        <v>0</v>
      </c>
      <c r="BH34" s="60">
        <v>1</v>
      </c>
      <c r="BI34" s="60">
        <v>0</v>
      </c>
      <c r="BJ34" s="60">
        <v>1</v>
      </c>
    </row>
    <row r="35" spans="1:62" ht="15.75" thickBot="1" x14ac:dyDescent="0.3">
      <c r="A35" s="57" t="s">
        <v>183</v>
      </c>
      <c r="B35" s="62" t="s">
        <v>164</v>
      </c>
      <c r="C35" s="62">
        <v>33</v>
      </c>
      <c r="D35" s="62">
        <v>1</v>
      </c>
      <c r="E35" s="62">
        <v>1</v>
      </c>
      <c r="F35" s="62">
        <v>1</v>
      </c>
      <c r="G35" s="62">
        <v>1</v>
      </c>
      <c r="H35" s="62">
        <v>1</v>
      </c>
      <c r="I35" s="62">
        <v>1</v>
      </c>
      <c r="J35" s="62">
        <v>1</v>
      </c>
      <c r="K35" s="62">
        <v>1</v>
      </c>
      <c r="L35" s="62">
        <v>1</v>
      </c>
      <c r="M35" s="62">
        <v>1</v>
      </c>
      <c r="N35" s="62">
        <v>1</v>
      </c>
      <c r="O35" s="62">
        <v>1</v>
      </c>
      <c r="P35" s="62">
        <v>1</v>
      </c>
      <c r="Q35" s="62">
        <v>1</v>
      </c>
      <c r="R35" s="62">
        <v>1</v>
      </c>
      <c r="S35" s="62">
        <v>1</v>
      </c>
      <c r="T35" s="62">
        <v>1</v>
      </c>
      <c r="U35" s="62">
        <v>1</v>
      </c>
      <c r="V35" s="62">
        <v>1</v>
      </c>
      <c r="W35" s="62">
        <v>1</v>
      </c>
      <c r="X35" s="62">
        <v>1</v>
      </c>
      <c r="Y35" s="62">
        <v>1</v>
      </c>
      <c r="Z35" s="62">
        <v>1</v>
      </c>
      <c r="AA35" s="62">
        <v>1</v>
      </c>
      <c r="AB35" s="62">
        <v>1</v>
      </c>
      <c r="AC35" s="62">
        <v>1</v>
      </c>
      <c r="AD35" s="62">
        <v>1</v>
      </c>
      <c r="AE35" s="62">
        <v>1</v>
      </c>
      <c r="AF35" s="62">
        <v>1</v>
      </c>
      <c r="AG35" s="62">
        <v>1</v>
      </c>
      <c r="AH35" s="62">
        <v>1</v>
      </c>
      <c r="AI35" s="62">
        <v>1</v>
      </c>
      <c r="AJ35" s="62">
        <v>1</v>
      </c>
      <c r="AK35" s="62">
        <v>1</v>
      </c>
      <c r="AL35" s="62">
        <v>1</v>
      </c>
      <c r="AM35" s="62">
        <v>1</v>
      </c>
      <c r="AN35" s="62">
        <v>1</v>
      </c>
      <c r="AO35" s="62">
        <v>1</v>
      </c>
      <c r="AP35" s="62">
        <v>1</v>
      </c>
      <c r="AQ35" s="62">
        <v>1</v>
      </c>
      <c r="AR35" s="62">
        <v>0</v>
      </c>
      <c r="AS35" s="62">
        <v>1</v>
      </c>
      <c r="AT35" s="62">
        <v>1</v>
      </c>
      <c r="AU35" s="62">
        <v>1</v>
      </c>
      <c r="AV35" s="62">
        <v>1</v>
      </c>
      <c r="AW35" s="62">
        <v>1</v>
      </c>
      <c r="AX35" s="62">
        <v>1</v>
      </c>
      <c r="AY35" s="62">
        <v>1</v>
      </c>
      <c r="AZ35" s="62">
        <v>1</v>
      </c>
      <c r="BA35" s="62">
        <v>1</v>
      </c>
      <c r="BB35" s="62">
        <v>0</v>
      </c>
      <c r="BC35" s="62">
        <v>0</v>
      </c>
      <c r="BD35" s="62">
        <v>0</v>
      </c>
      <c r="BE35" s="62">
        <v>0</v>
      </c>
      <c r="BF35" s="62">
        <v>0</v>
      </c>
      <c r="BG35" s="62">
        <v>0</v>
      </c>
      <c r="BH35" s="62">
        <v>1</v>
      </c>
      <c r="BI35" s="62">
        <v>1</v>
      </c>
      <c r="BJ35" s="63">
        <v>1</v>
      </c>
    </row>
    <row r="36" spans="1:62" ht="15.75" thickBot="1" x14ac:dyDescent="0.3">
      <c r="A36" s="57" t="s">
        <v>183</v>
      </c>
      <c r="B36" s="65" t="s">
        <v>165</v>
      </c>
      <c r="C36" s="65">
        <v>34</v>
      </c>
      <c r="D36" s="65">
        <v>1</v>
      </c>
      <c r="E36" s="65">
        <v>1</v>
      </c>
      <c r="F36" s="65">
        <v>1</v>
      </c>
      <c r="G36" s="65">
        <v>1</v>
      </c>
      <c r="H36" s="65">
        <v>1</v>
      </c>
      <c r="I36" s="65">
        <v>1</v>
      </c>
      <c r="J36" s="65">
        <v>1</v>
      </c>
      <c r="K36" s="65">
        <v>1</v>
      </c>
      <c r="L36" s="65">
        <v>1</v>
      </c>
      <c r="M36" s="65">
        <v>1</v>
      </c>
      <c r="N36" s="65">
        <v>1</v>
      </c>
      <c r="O36" s="65">
        <v>1</v>
      </c>
      <c r="P36" s="65">
        <v>1</v>
      </c>
      <c r="Q36" s="65">
        <v>1</v>
      </c>
      <c r="R36" s="65">
        <v>1</v>
      </c>
      <c r="S36" s="65">
        <v>1</v>
      </c>
      <c r="T36" s="65">
        <v>1</v>
      </c>
      <c r="U36" s="65">
        <v>1</v>
      </c>
      <c r="V36" s="65">
        <v>1</v>
      </c>
      <c r="W36" s="65">
        <v>1</v>
      </c>
      <c r="X36" s="65">
        <v>1</v>
      </c>
      <c r="Y36" s="65">
        <v>1</v>
      </c>
      <c r="Z36" s="65">
        <v>1</v>
      </c>
      <c r="AA36" s="65">
        <v>1</v>
      </c>
      <c r="AB36" s="65">
        <v>1</v>
      </c>
      <c r="AC36" s="65">
        <v>1</v>
      </c>
      <c r="AD36" s="65">
        <v>1</v>
      </c>
      <c r="AE36" s="65">
        <v>1</v>
      </c>
      <c r="AF36" s="65">
        <v>1</v>
      </c>
      <c r="AG36" s="65">
        <v>1</v>
      </c>
      <c r="AH36" s="65">
        <v>1</v>
      </c>
      <c r="AI36" s="65">
        <v>1</v>
      </c>
      <c r="AJ36" s="65">
        <v>1</v>
      </c>
      <c r="AK36" s="65">
        <v>1</v>
      </c>
      <c r="AL36" s="65">
        <v>1</v>
      </c>
      <c r="AM36" s="65">
        <v>1</v>
      </c>
      <c r="AN36" s="65">
        <v>1</v>
      </c>
      <c r="AO36" s="65">
        <v>1</v>
      </c>
      <c r="AP36" s="65">
        <v>1</v>
      </c>
      <c r="AQ36" s="65">
        <v>1</v>
      </c>
      <c r="AR36" s="65">
        <v>1</v>
      </c>
      <c r="AS36" s="65">
        <v>1</v>
      </c>
      <c r="AT36" s="65">
        <v>1</v>
      </c>
      <c r="AU36" s="65">
        <v>1</v>
      </c>
      <c r="AV36" s="65">
        <v>1</v>
      </c>
      <c r="AW36" s="65">
        <v>1</v>
      </c>
      <c r="AX36" s="65">
        <v>1</v>
      </c>
      <c r="AY36" s="65">
        <v>1</v>
      </c>
      <c r="AZ36" s="65">
        <v>0</v>
      </c>
      <c r="BA36" s="65">
        <v>0</v>
      </c>
      <c r="BB36" s="65">
        <v>0</v>
      </c>
      <c r="BC36" s="65">
        <v>0</v>
      </c>
      <c r="BD36" s="65">
        <v>0</v>
      </c>
      <c r="BE36" s="65">
        <v>0</v>
      </c>
      <c r="BF36" s="65">
        <v>0</v>
      </c>
      <c r="BG36" s="65">
        <v>0</v>
      </c>
      <c r="BH36" s="65">
        <v>1</v>
      </c>
      <c r="BI36" s="65">
        <v>1</v>
      </c>
      <c r="BJ36" s="66">
        <v>1</v>
      </c>
    </row>
    <row r="37" spans="1:62" ht="15.75" thickBot="1" x14ac:dyDescent="0.3">
      <c r="A37" s="57" t="s">
        <v>183</v>
      </c>
      <c r="B37" s="67" t="s">
        <v>166</v>
      </c>
      <c r="C37" s="67">
        <v>35</v>
      </c>
      <c r="D37" s="60">
        <v>1</v>
      </c>
      <c r="E37" s="60">
        <v>1</v>
      </c>
      <c r="F37" s="60">
        <v>1</v>
      </c>
      <c r="G37" s="60">
        <v>1</v>
      </c>
      <c r="H37" s="60">
        <v>1</v>
      </c>
      <c r="I37" s="60">
        <v>1</v>
      </c>
      <c r="J37" s="60">
        <v>1</v>
      </c>
      <c r="K37" s="60">
        <v>1</v>
      </c>
      <c r="L37" s="60">
        <v>1</v>
      </c>
      <c r="M37" s="60">
        <v>1</v>
      </c>
      <c r="N37" s="60">
        <v>1</v>
      </c>
      <c r="O37" s="60">
        <v>1</v>
      </c>
      <c r="P37" s="60">
        <v>1</v>
      </c>
      <c r="Q37" s="60">
        <v>1</v>
      </c>
      <c r="R37" s="60">
        <v>1</v>
      </c>
      <c r="S37" s="60">
        <v>1</v>
      </c>
      <c r="T37" s="60">
        <v>1</v>
      </c>
      <c r="U37" s="60">
        <v>1</v>
      </c>
      <c r="V37" s="60">
        <v>1</v>
      </c>
      <c r="W37" s="60">
        <v>1</v>
      </c>
      <c r="X37" s="60">
        <v>1</v>
      </c>
      <c r="Y37" s="60">
        <v>1</v>
      </c>
      <c r="Z37" s="60">
        <v>1</v>
      </c>
      <c r="AA37" s="60">
        <v>1</v>
      </c>
      <c r="AB37" s="60">
        <v>1</v>
      </c>
      <c r="AC37" s="60">
        <v>1</v>
      </c>
      <c r="AD37" s="60">
        <v>1</v>
      </c>
      <c r="AE37" s="60">
        <v>1</v>
      </c>
      <c r="AF37" s="60">
        <v>1</v>
      </c>
      <c r="AG37" s="60">
        <v>1</v>
      </c>
      <c r="AH37" s="60">
        <v>1</v>
      </c>
      <c r="AI37" s="60">
        <v>1</v>
      </c>
      <c r="AJ37" s="60">
        <v>1</v>
      </c>
      <c r="AK37" s="60">
        <v>1</v>
      </c>
      <c r="AL37" s="60">
        <v>1</v>
      </c>
      <c r="AM37" s="60">
        <v>1</v>
      </c>
      <c r="AN37" s="60">
        <v>1</v>
      </c>
      <c r="AO37" s="60">
        <v>1</v>
      </c>
      <c r="AP37" s="60">
        <v>0</v>
      </c>
      <c r="AQ37" s="60">
        <v>1</v>
      </c>
      <c r="AR37" s="60">
        <v>0</v>
      </c>
      <c r="AS37" s="60">
        <v>1</v>
      </c>
      <c r="AT37" s="60">
        <v>1</v>
      </c>
      <c r="AU37" s="60">
        <v>1</v>
      </c>
      <c r="AV37" s="60">
        <v>1</v>
      </c>
      <c r="AW37" s="60">
        <v>1</v>
      </c>
      <c r="AX37" s="60">
        <v>1</v>
      </c>
      <c r="AY37" s="60">
        <v>1</v>
      </c>
      <c r="AZ37" s="60">
        <v>1</v>
      </c>
      <c r="BA37" s="60">
        <v>0</v>
      </c>
      <c r="BB37" s="60">
        <v>1</v>
      </c>
      <c r="BC37" s="60">
        <v>1</v>
      </c>
      <c r="BD37" s="60">
        <v>1</v>
      </c>
      <c r="BE37" s="60">
        <v>1</v>
      </c>
      <c r="BF37" s="60">
        <v>0</v>
      </c>
      <c r="BG37" s="60">
        <v>0</v>
      </c>
      <c r="BH37" s="60">
        <v>1</v>
      </c>
      <c r="BI37" s="60">
        <v>0</v>
      </c>
      <c r="BJ37" s="61">
        <v>1</v>
      </c>
    </row>
    <row r="38" spans="1:62" ht="15.75" thickBot="1" x14ac:dyDescent="0.3">
      <c r="A38" s="57" t="s">
        <v>183</v>
      </c>
      <c r="B38" s="60" t="s">
        <v>167</v>
      </c>
      <c r="C38" s="60">
        <v>36</v>
      </c>
      <c r="D38" s="60">
        <v>1</v>
      </c>
      <c r="E38" s="60">
        <v>1</v>
      </c>
      <c r="F38" s="60">
        <v>1</v>
      </c>
      <c r="G38" s="60">
        <v>1</v>
      </c>
      <c r="H38" s="60">
        <v>1</v>
      </c>
      <c r="I38" s="60">
        <v>1</v>
      </c>
      <c r="J38" s="60">
        <v>1</v>
      </c>
      <c r="K38" s="60">
        <v>1</v>
      </c>
      <c r="L38" s="60">
        <v>1</v>
      </c>
      <c r="M38" s="60">
        <v>1</v>
      </c>
      <c r="N38" s="60">
        <v>1</v>
      </c>
      <c r="O38" s="60">
        <v>1</v>
      </c>
      <c r="P38" s="60">
        <v>1</v>
      </c>
      <c r="Q38" s="60">
        <v>0</v>
      </c>
      <c r="R38" s="60">
        <v>1</v>
      </c>
      <c r="S38" s="60">
        <v>1</v>
      </c>
      <c r="T38" s="60">
        <v>1</v>
      </c>
      <c r="U38" s="60">
        <v>1</v>
      </c>
      <c r="V38" s="60">
        <v>1</v>
      </c>
      <c r="W38" s="60">
        <v>1</v>
      </c>
      <c r="X38" s="60">
        <v>1</v>
      </c>
      <c r="Y38" s="60">
        <v>1</v>
      </c>
      <c r="Z38" s="60">
        <v>1</v>
      </c>
      <c r="AA38" s="60">
        <v>1</v>
      </c>
      <c r="AB38" s="60">
        <v>1</v>
      </c>
      <c r="AC38" s="60">
        <v>1</v>
      </c>
      <c r="AD38" s="60">
        <v>1</v>
      </c>
      <c r="AE38" s="60">
        <v>1</v>
      </c>
      <c r="AF38" s="60">
        <v>1</v>
      </c>
      <c r="AG38" s="60">
        <v>1</v>
      </c>
      <c r="AH38" s="60">
        <v>1</v>
      </c>
      <c r="AI38" s="60">
        <v>1</v>
      </c>
      <c r="AJ38" s="60">
        <v>0</v>
      </c>
      <c r="AK38" s="60">
        <v>1</v>
      </c>
      <c r="AL38" s="60">
        <v>1</v>
      </c>
      <c r="AM38" s="60">
        <v>1</v>
      </c>
      <c r="AN38" s="60">
        <v>1</v>
      </c>
      <c r="AO38" s="60">
        <v>1</v>
      </c>
      <c r="AP38" s="60">
        <v>1</v>
      </c>
      <c r="AQ38" s="60">
        <v>1</v>
      </c>
      <c r="AR38" s="60">
        <v>1</v>
      </c>
      <c r="AS38" s="60">
        <v>1</v>
      </c>
      <c r="AT38" s="60">
        <v>1</v>
      </c>
      <c r="AU38" s="60">
        <v>1</v>
      </c>
      <c r="AV38" s="60">
        <v>1</v>
      </c>
      <c r="AW38" s="60">
        <v>1</v>
      </c>
      <c r="AX38" s="60">
        <v>1</v>
      </c>
      <c r="AY38" s="60">
        <v>1</v>
      </c>
      <c r="AZ38" s="60">
        <v>0</v>
      </c>
      <c r="BA38" s="60">
        <v>0</v>
      </c>
      <c r="BB38" s="60">
        <v>0</v>
      </c>
      <c r="BC38" s="60">
        <v>0</v>
      </c>
      <c r="BD38" s="60">
        <v>0</v>
      </c>
      <c r="BE38" s="60">
        <v>0</v>
      </c>
      <c r="BF38" s="60">
        <v>0</v>
      </c>
      <c r="BG38" s="60">
        <v>0</v>
      </c>
      <c r="BH38" s="60">
        <v>1</v>
      </c>
      <c r="BI38" s="60">
        <v>0</v>
      </c>
      <c r="BJ38" s="61">
        <v>0</v>
      </c>
    </row>
    <row r="39" spans="1:62" ht="15.75" thickBot="1" x14ac:dyDescent="0.3">
      <c r="A39" s="57" t="s">
        <v>183</v>
      </c>
      <c r="B39" s="60" t="s">
        <v>168</v>
      </c>
      <c r="C39" s="60">
        <v>37</v>
      </c>
      <c r="D39" s="60">
        <v>1</v>
      </c>
      <c r="E39" s="60">
        <v>1</v>
      </c>
      <c r="F39" s="60">
        <v>1</v>
      </c>
      <c r="G39" s="60">
        <v>1</v>
      </c>
      <c r="H39" s="60">
        <v>1</v>
      </c>
      <c r="I39" s="60">
        <v>1</v>
      </c>
      <c r="J39" s="60">
        <v>1</v>
      </c>
      <c r="K39" s="60">
        <v>1</v>
      </c>
      <c r="L39" s="60">
        <v>1</v>
      </c>
      <c r="M39" s="60">
        <v>1</v>
      </c>
      <c r="N39" s="60">
        <v>1</v>
      </c>
      <c r="O39" s="60">
        <v>1</v>
      </c>
      <c r="P39" s="60">
        <v>1</v>
      </c>
      <c r="Q39" s="60">
        <v>1</v>
      </c>
      <c r="R39" s="60">
        <v>1</v>
      </c>
      <c r="S39" s="60">
        <v>1</v>
      </c>
      <c r="T39" s="60">
        <v>1</v>
      </c>
      <c r="U39" s="60">
        <v>1</v>
      </c>
      <c r="V39" s="60">
        <v>1</v>
      </c>
      <c r="W39" s="60">
        <v>1</v>
      </c>
      <c r="X39" s="60">
        <v>1</v>
      </c>
      <c r="Y39" s="60">
        <v>1</v>
      </c>
      <c r="Z39" s="60">
        <v>1</v>
      </c>
      <c r="AA39" s="60">
        <v>1</v>
      </c>
      <c r="AB39" s="60">
        <v>1</v>
      </c>
      <c r="AC39" s="60">
        <v>1</v>
      </c>
      <c r="AD39" s="60">
        <v>1</v>
      </c>
      <c r="AE39" s="60">
        <v>1</v>
      </c>
      <c r="AF39" s="60">
        <v>1</v>
      </c>
      <c r="AG39" s="60">
        <v>1</v>
      </c>
      <c r="AH39" s="60">
        <v>1</v>
      </c>
      <c r="AI39" s="60">
        <v>1</v>
      </c>
      <c r="AJ39" s="60">
        <v>1</v>
      </c>
      <c r="AK39" s="60">
        <v>1</v>
      </c>
      <c r="AL39" s="60">
        <v>1</v>
      </c>
      <c r="AM39" s="60">
        <v>1</v>
      </c>
      <c r="AN39" s="60">
        <v>1</v>
      </c>
      <c r="AO39" s="60">
        <v>1</v>
      </c>
      <c r="AP39" s="60">
        <v>1</v>
      </c>
      <c r="AQ39" s="60">
        <v>1</v>
      </c>
      <c r="AR39" s="60">
        <v>1</v>
      </c>
      <c r="AS39" s="60">
        <v>1</v>
      </c>
      <c r="AT39" s="60">
        <v>1</v>
      </c>
      <c r="AU39" s="60">
        <v>1</v>
      </c>
      <c r="AV39" s="60">
        <v>1</v>
      </c>
      <c r="AW39" s="60">
        <v>1</v>
      </c>
      <c r="AX39" s="60">
        <v>1</v>
      </c>
      <c r="AY39" s="60">
        <v>1</v>
      </c>
      <c r="AZ39" s="60">
        <v>1</v>
      </c>
      <c r="BA39" s="60">
        <v>1</v>
      </c>
      <c r="BB39" s="60">
        <v>1</v>
      </c>
      <c r="BC39" s="60">
        <v>1</v>
      </c>
      <c r="BD39" s="60">
        <v>1</v>
      </c>
      <c r="BE39" s="60">
        <v>0</v>
      </c>
      <c r="BF39" s="60">
        <v>0</v>
      </c>
      <c r="BG39" s="60">
        <v>1</v>
      </c>
      <c r="BH39" s="60">
        <v>1</v>
      </c>
      <c r="BI39" s="60">
        <v>1</v>
      </c>
      <c r="BJ39" s="61">
        <v>1</v>
      </c>
    </row>
    <row r="40" spans="1:62" ht="15.75" thickBot="1" x14ac:dyDescent="0.3">
      <c r="A40" s="57" t="s">
        <v>183</v>
      </c>
      <c r="B40" s="60" t="s">
        <v>169</v>
      </c>
      <c r="C40" s="60">
        <v>38</v>
      </c>
      <c r="D40" s="60">
        <v>1</v>
      </c>
      <c r="E40" s="60">
        <v>1</v>
      </c>
      <c r="F40" s="60">
        <v>1</v>
      </c>
      <c r="G40" s="60">
        <v>1</v>
      </c>
      <c r="H40" s="60">
        <v>1</v>
      </c>
      <c r="I40" s="60">
        <v>1</v>
      </c>
      <c r="J40" s="60">
        <v>1</v>
      </c>
      <c r="K40" s="60">
        <v>1</v>
      </c>
      <c r="L40" s="60">
        <v>1</v>
      </c>
      <c r="M40" s="60">
        <v>1</v>
      </c>
      <c r="N40" s="60">
        <v>1</v>
      </c>
      <c r="O40" s="60">
        <v>1</v>
      </c>
      <c r="P40" s="60">
        <v>1</v>
      </c>
      <c r="Q40" s="60">
        <v>1</v>
      </c>
      <c r="R40" s="60">
        <v>1</v>
      </c>
      <c r="S40" s="60">
        <v>1</v>
      </c>
      <c r="T40" s="60">
        <v>1</v>
      </c>
      <c r="U40" s="60">
        <v>1</v>
      </c>
      <c r="V40" s="60">
        <v>1</v>
      </c>
      <c r="W40" s="60">
        <v>1</v>
      </c>
      <c r="X40" s="60">
        <v>1</v>
      </c>
      <c r="Y40" s="60">
        <v>1</v>
      </c>
      <c r="Z40" s="60">
        <v>1</v>
      </c>
      <c r="AA40" s="60">
        <v>1</v>
      </c>
      <c r="AB40" s="60">
        <v>1</v>
      </c>
      <c r="AC40" s="60">
        <v>1</v>
      </c>
      <c r="AD40" s="60">
        <v>1</v>
      </c>
      <c r="AE40" s="60">
        <v>1</v>
      </c>
      <c r="AF40" s="60">
        <v>1</v>
      </c>
      <c r="AG40" s="60">
        <v>1</v>
      </c>
      <c r="AH40" s="60">
        <v>1</v>
      </c>
      <c r="AI40" s="60">
        <v>1</v>
      </c>
      <c r="AJ40" s="60">
        <v>1</v>
      </c>
      <c r="AK40" s="60">
        <v>1</v>
      </c>
      <c r="AL40" s="60">
        <v>1</v>
      </c>
      <c r="AM40" s="60">
        <v>1</v>
      </c>
      <c r="AN40" s="60">
        <v>1</v>
      </c>
      <c r="AO40" s="60">
        <v>1</v>
      </c>
      <c r="AP40" s="60">
        <v>1</v>
      </c>
      <c r="AQ40" s="60">
        <v>1</v>
      </c>
      <c r="AR40" s="60">
        <v>1</v>
      </c>
      <c r="AS40" s="60">
        <v>1</v>
      </c>
      <c r="AT40" s="60">
        <v>1</v>
      </c>
      <c r="AU40" s="60">
        <v>1</v>
      </c>
      <c r="AV40" s="60">
        <v>1</v>
      </c>
      <c r="AW40" s="60">
        <v>1</v>
      </c>
      <c r="AX40" s="60">
        <v>1</v>
      </c>
      <c r="AY40" s="60">
        <v>1</v>
      </c>
      <c r="AZ40" s="60">
        <v>0</v>
      </c>
      <c r="BA40" s="60">
        <v>1</v>
      </c>
      <c r="BB40" s="60">
        <v>0</v>
      </c>
      <c r="BC40" s="60">
        <v>0</v>
      </c>
      <c r="BD40" s="60">
        <v>0</v>
      </c>
      <c r="BE40" s="60">
        <v>0</v>
      </c>
      <c r="BF40" s="60">
        <v>0</v>
      </c>
      <c r="BG40" s="60">
        <v>0</v>
      </c>
      <c r="BH40" s="60">
        <v>1</v>
      </c>
      <c r="BI40" s="60">
        <v>0</v>
      </c>
      <c r="BJ40" s="61">
        <v>1</v>
      </c>
    </row>
    <row r="41" spans="1:62" ht="15.75" thickBot="1" x14ac:dyDescent="0.3">
      <c r="A41" s="57" t="s">
        <v>183</v>
      </c>
      <c r="B41" s="60" t="s">
        <v>170</v>
      </c>
      <c r="C41" s="60">
        <v>39</v>
      </c>
      <c r="D41" s="60">
        <v>1</v>
      </c>
      <c r="E41" s="60">
        <v>1</v>
      </c>
      <c r="F41" s="60">
        <v>1</v>
      </c>
      <c r="G41" s="60">
        <v>1</v>
      </c>
      <c r="H41" s="60">
        <v>1</v>
      </c>
      <c r="I41" s="60">
        <v>1</v>
      </c>
      <c r="J41" s="60">
        <v>1</v>
      </c>
      <c r="K41" s="60">
        <v>1</v>
      </c>
      <c r="L41" s="60">
        <v>1</v>
      </c>
      <c r="M41" s="60">
        <v>1</v>
      </c>
      <c r="N41" s="60">
        <v>1</v>
      </c>
      <c r="O41" s="60">
        <v>1</v>
      </c>
      <c r="P41" s="60">
        <v>1</v>
      </c>
      <c r="Q41" s="60">
        <v>1</v>
      </c>
      <c r="R41" s="60">
        <v>1</v>
      </c>
      <c r="S41" s="60">
        <v>1</v>
      </c>
      <c r="T41" s="60">
        <v>1</v>
      </c>
      <c r="U41" s="60">
        <v>1</v>
      </c>
      <c r="V41" s="60">
        <v>1</v>
      </c>
      <c r="W41" s="60">
        <v>1</v>
      </c>
      <c r="X41" s="60">
        <v>1</v>
      </c>
      <c r="Y41" s="60">
        <v>1</v>
      </c>
      <c r="Z41" s="60">
        <v>1</v>
      </c>
      <c r="AA41" s="60">
        <v>1</v>
      </c>
      <c r="AB41" s="60">
        <v>1</v>
      </c>
      <c r="AC41" s="60">
        <v>1</v>
      </c>
      <c r="AD41" s="60">
        <v>1</v>
      </c>
      <c r="AE41" s="60">
        <v>1</v>
      </c>
      <c r="AF41" s="60">
        <v>1</v>
      </c>
      <c r="AG41" s="60">
        <v>1</v>
      </c>
      <c r="AH41" s="60">
        <v>1</v>
      </c>
      <c r="AI41" s="60">
        <v>1</v>
      </c>
      <c r="AJ41" s="60">
        <v>1</v>
      </c>
      <c r="AK41" s="60">
        <v>1</v>
      </c>
      <c r="AL41" s="60">
        <v>1</v>
      </c>
      <c r="AM41" s="60">
        <v>1</v>
      </c>
      <c r="AN41" s="60">
        <v>1</v>
      </c>
      <c r="AO41" s="60">
        <v>1</v>
      </c>
      <c r="AP41" s="60">
        <v>1</v>
      </c>
      <c r="AQ41" s="60">
        <v>1</v>
      </c>
      <c r="AR41" s="60">
        <v>1</v>
      </c>
      <c r="AS41" s="60">
        <v>1</v>
      </c>
      <c r="AT41" s="60">
        <v>1</v>
      </c>
      <c r="AU41" s="60">
        <v>1</v>
      </c>
      <c r="AV41" s="60">
        <v>1</v>
      </c>
      <c r="AW41" s="60">
        <v>1</v>
      </c>
      <c r="AX41" s="60">
        <v>1</v>
      </c>
      <c r="AY41" s="60">
        <v>1</v>
      </c>
      <c r="AZ41" s="60">
        <v>1</v>
      </c>
      <c r="BA41" s="60">
        <v>1</v>
      </c>
      <c r="BB41" s="60">
        <v>0</v>
      </c>
      <c r="BC41" s="60">
        <v>1</v>
      </c>
      <c r="BD41" s="60">
        <v>0</v>
      </c>
      <c r="BE41" s="60">
        <v>0</v>
      </c>
      <c r="BF41" s="60">
        <v>0</v>
      </c>
      <c r="BG41" s="60">
        <v>0</v>
      </c>
      <c r="BH41" s="60">
        <v>1</v>
      </c>
      <c r="BI41" s="60">
        <v>1</v>
      </c>
      <c r="BJ41" s="61">
        <v>1</v>
      </c>
    </row>
    <row r="42" spans="1:62" ht="15.75" thickBot="1" x14ac:dyDescent="0.3">
      <c r="A42" s="57" t="s">
        <v>183</v>
      </c>
      <c r="B42" s="60" t="s">
        <v>171</v>
      </c>
      <c r="C42" s="60">
        <v>40</v>
      </c>
      <c r="D42" s="60">
        <v>1</v>
      </c>
      <c r="E42" s="60">
        <v>1</v>
      </c>
      <c r="F42" s="60">
        <v>1</v>
      </c>
      <c r="G42" s="60">
        <v>1</v>
      </c>
      <c r="H42" s="60">
        <v>1</v>
      </c>
      <c r="I42" s="60">
        <v>1</v>
      </c>
      <c r="J42" s="60">
        <v>1</v>
      </c>
      <c r="K42" s="60">
        <v>1</v>
      </c>
      <c r="L42" s="60">
        <v>0</v>
      </c>
      <c r="M42" s="60">
        <v>1</v>
      </c>
      <c r="N42" s="60">
        <v>0</v>
      </c>
      <c r="O42" s="60">
        <v>1</v>
      </c>
      <c r="P42" s="60">
        <v>1</v>
      </c>
      <c r="Q42" s="60">
        <v>1</v>
      </c>
      <c r="R42" s="60">
        <v>1</v>
      </c>
      <c r="S42" s="60">
        <v>1</v>
      </c>
      <c r="T42" s="60">
        <v>1</v>
      </c>
      <c r="U42" s="60">
        <v>1</v>
      </c>
      <c r="V42" s="60">
        <v>1</v>
      </c>
      <c r="W42" s="60">
        <v>1</v>
      </c>
      <c r="X42" s="60">
        <v>1</v>
      </c>
      <c r="Y42" s="60">
        <v>1</v>
      </c>
      <c r="Z42" s="60">
        <v>1</v>
      </c>
      <c r="AA42" s="60">
        <v>1</v>
      </c>
      <c r="AB42" s="60">
        <v>1</v>
      </c>
      <c r="AC42" s="60">
        <v>0</v>
      </c>
      <c r="AD42" s="60">
        <v>0</v>
      </c>
      <c r="AE42" s="60">
        <v>0</v>
      </c>
      <c r="AF42" s="60">
        <v>1</v>
      </c>
      <c r="AG42" s="60">
        <v>0</v>
      </c>
      <c r="AH42" s="60">
        <v>1</v>
      </c>
      <c r="AI42" s="60">
        <v>1</v>
      </c>
      <c r="AJ42" s="60">
        <v>1</v>
      </c>
      <c r="AK42" s="60">
        <v>0</v>
      </c>
      <c r="AL42" s="60">
        <v>1</v>
      </c>
      <c r="AM42" s="60">
        <v>1</v>
      </c>
      <c r="AN42" s="60">
        <v>1</v>
      </c>
      <c r="AO42" s="60">
        <v>1</v>
      </c>
      <c r="AP42" s="60">
        <v>0</v>
      </c>
      <c r="AQ42" s="60">
        <v>1</v>
      </c>
      <c r="AR42" s="60">
        <v>0</v>
      </c>
      <c r="AS42" s="60">
        <v>1</v>
      </c>
      <c r="AT42" s="60">
        <v>1</v>
      </c>
      <c r="AU42" s="60">
        <v>1</v>
      </c>
      <c r="AV42" s="60">
        <v>1</v>
      </c>
      <c r="AW42" s="60">
        <v>1</v>
      </c>
      <c r="AX42" s="60">
        <v>1</v>
      </c>
      <c r="AY42" s="60">
        <v>1</v>
      </c>
      <c r="AZ42" s="60">
        <v>0</v>
      </c>
      <c r="BA42" s="60">
        <v>0</v>
      </c>
      <c r="BB42" s="60">
        <v>1</v>
      </c>
      <c r="BC42" s="60">
        <v>0</v>
      </c>
      <c r="BD42" s="60">
        <v>0</v>
      </c>
      <c r="BE42" s="60">
        <v>0</v>
      </c>
      <c r="BF42" s="60">
        <v>0</v>
      </c>
      <c r="BG42" s="60">
        <v>0</v>
      </c>
      <c r="BH42" s="60">
        <v>1</v>
      </c>
      <c r="BI42" s="60">
        <v>0</v>
      </c>
      <c r="BJ42" s="61">
        <v>0</v>
      </c>
    </row>
    <row r="43" spans="1:62" ht="15.75" thickBot="1" x14ac:dyDescent="0.3">
      <c r="A43" s="57" t="s">
        <v>183</v>
      </c>
      <c r="B43" s="60" t="s">
        <v>172</v>
      </c>
      <c r="C43" s="60">
        <v>41</v>
      </c>
      <c r="D43" s="60">
        <v>1</v>
      </c>
      <c r="E43" s="60">
        <v>1</v>
      </c>
      <c r="F43" s="60">
        <v>1</v>
      </c>
      <c r="G43" s="60">
        <v>1</v>
      </c>
      <c r="H43" s="60">
        <v>1</v>
      </c>
      <c r="I43" s="60">
        <v>1</v>
      </c>
      <c r="J43" s="60">
        <v>1</v>
      </c>
      <c r="K43" s="60">
        <v>1</v>
      </c>
      <c r="L43" s="60">
        <v>1</v>
      </c>
      <c r="M43" s="60">
        <v>1</v>
      </c>
      <c r="N43" s="60">
        <v>1</v>
      </c>
      <c r="O43" s="60">
        <v>1</v>
      </c>
      <c r="P43" s="60">
        <v>1</v>
      </c>
      <c r="Q43" s="60">
        <v>0</v>
      </c>
      <c r="R43" s="60">
        <v>1</v>
      </c>
      <c r="S43" s="60">
        <v>1</v>
      </c>
      <c r="T43" s="60">
        <v>1</v>
      </c>
      <c r="U43" s="60">
        <v>1</v>
      </c>
      <c r="V43" s="60">
        <v>1</v>
      </c>
      <c r="W43" s="60">
        <v>1</v>
      </c>
      <c r="X43" s="60">
        <v>1</v>
      </c>
      <c r="Y43" s="60">
        <v>1</v>
      </c>
      <c r="Z43" s="60">
        <v>1</v>
      </c>
      <c r="AA43" s="60">
        <v>1</v>
      </c>
      <c r="AB43" s="60">
        <v>1</v>
      </c>
      <c r="AC43" s="60">
        <v>1</v>
      </c>
      <c r="AD43" s="60">
        <v>1</v>
      </c>
      <c r="AE43" s="60">
        <v>1</v>
      </c>
      <c r="AF43" s="60">
        <v>1</v>
      </c>
      <c r="AG43" s="60">
        <v>1</v>
      </c>
      <c r="AH43" s="60">
        <v>1</v>
      </c>
      <c r="AI43" s="60">
        <v>1</v>
      </c>
      <c r="AJ43" s="60">
        <v>1</v>
      </c>
      <c r="AK43" s="60">
        <v>0</v>
      </c>
      <c r="AL43" s="60">
        <v>1</v>
      </c>
      <c r="AM43" s="60">
        <v>1</v>
      </c>
      <c r="AN43" s="60">
        <v>1</v>
      </c>
      <c r="AO43" s="60">
        <v>1</v>
      </c>
      <c r="AP43" s="60">
        <v>1</v>
      </c>
      <c r="AQ43" s="60">
        <v>1</v>
      </c>
      <c r="AR43" s="60">
        <v>1</v>
      </c>
      <c r="AS43" s="60">
        <v>1</v>
      </c>
      <c r="AT43" s="60">
        <v>1</v>
      </c>
      <c r="AU43" s="60">
        <v>1</v>
      </c>
      <c r="AV43" s="60">
        <v>1</v>
      </c>
      <c r="AW43" s="60">
        <v>1</v>
      </c>
      <c r="AX43" s="60">
        <v>1</v>
      </c>
      <c r="AY43" s="60">
        <v>1</v>
      </c>
      <c r="AZ43" s="60">
        <v>1</v>
      </c>
      <c r="BA43" s="60">
        <v>1</v>
      </c>
      <c r="BB43" s="60">
        <v>1</v>
      </c>
      <c r="BC43" s="60">
        <v>0</v>
      </c>
      <c r="BD43" s="60">
        <v>1</v>
      </c>
      <c r="BE43" s="60">
        <v>1</v>
      </c>
      <c r="BF43" s="60">
        <v>0</v>
      </c>
      <c r="BG43" s="60">
        <v>0</v>
      </c>
      <c r="BH43" s="60">
        <v>1</v>
      </c>
      <c r="BI43" s="60">
        <v>1</v>
      </c>
      <c r="BJ43" s="61">
        <v>0</v>
      </c>
    </row>
    <row r="44" spans="1:62" ht="15.75" thickBot="1" x14ac:dyDescent="0.3">
      <c r="A44" s="57" t="s">
        <v>183</v>
      </c>
      <c r="B44" s="60" t="s">
        <v>173</v>
      </c>
      <c r="C44" s="60">
        <v>42</v>
      </c>
      <c r="D44" s="60">
        <v>1</v>
      </c>
      <c r="E44" s="60">
        <v>1</v>
      </c>
      <c r="F44" s="60">
        <v>1</v>
      </c>
      <c r="G44" s="60">
        <v>1</v>
      </c>
      <c r="H44" s="60">
        <v>1</v>
      </c>
      <c r="I44" s="60">
        <v>1</v>
      </c>
      <c r="J44" s="60">
        <v>1</v>
      </c>
      <c r="K44" s="60">
        <v>1</v>
      </c>
      <c r="L44" s="60">
        <v>1</v>
      </c>
      <c r="M44" s="60">
        <v>1</v>
      </c>
      <c r="N44" s="60">
        <v>1</v>
      </c>
      <c r="O44" s="60">
        <v>1</v>
      </c>
      <c r="P44" s="60">
        <v>1</v>
      </c>
      <c r="Q44" s="60">
        <v>1</v>
      </c>
      <c r="R44" s="60">
        <v>1</v>
      </c>
      <c r="S44" s="60">
        <v>1</v>
      </c>
      <c r="T44" s="60">
        <v>1</v>
      </c>
      <c r="U44" s="60">
        <v>1</v>
      </c>
      <c r="V44" s="60">
        <v>1</v>
      </c>
      <c r="W44" s="60">
        <v>1</v>
      </c>
      <c r="X44" s="60">
        <v>1</v>
      </c>
      <c r="Y44" s="60">
        <v>1</v>
      </c>
      <c r="Z44" s="60">
        <v>1</v>
      </c>
      <c r="AA44" s="60">
        <v>1</v>
      </c>
      <c r="AB44" s="60">
        <v>1</v>
      </c>
      <c r="AC44" s="60">
        <v>1</v>
      </c>
      <c r="AD44" s="60">
        <v>1</v>
      </c>
      <c r="AE44" s="60">
        <v>1</v>
      </c>
      <c r="AF44" s="60">
        <v>1</v>
      </c>
      <c r="AG44" s="60">
        <v>1</v>
      </c>
      <c r="AH44" s="60">
        <v>1</v>
      </c>
      <c r="AI44" s="60">
        <v>1</v>
      </c>
      <c r="AJ44" s="60">
        <v>1</v>
      </c>
      <c r="AK44" s="60">
        <v>1</v>
      </c>
      <c r="AL44" s="60">
        <v>1</v>
      </c>
      <c r="AM44" s="60">
        <v>1</v>
      </c>
      <c r="AN44" s="60">
        <v>1</v>
      </c>
      <c r="AO44" s="60">
        <v>1</v>
      </c>
      <c r="AP44" s="60">
        <v>0</v>
      </c>
      <c r="AQ44" s="60">
        <v>1</v>
      </c>
      <c r="AR44" s="60">
        <v>0</v>
      </c>
      <c r="AS44" s="60">
        <v>1</v>
      </c>
      <c r="AT44" s="60">
        <v>1</v>
      </c>
      <c r="AU44" s="60">
        <v>1</v>
      </c>
      <c r="AV44" s="60">
        <v>1</v>
      </c>
      <c r="AW44" s="60">
        <v>1</v>
      </c>
      <c r="AX44" s="60">
        <v>1</v>
      </c>
      <c r="AY44" s="60">
        <v>1</v>
      </c>
      <c r="AZ44" s="60">
        <v>1</v>
      </c>
      <c r="BA44" s="60">
        <v>0</v>
      </c>
      <c r="BB44" s="60">
        <v>1</v>
      </c>
      <c r="BC44" s="60">
        <v>1</v>
      </c>
      <c r="BD44" s="60">
        <v>1</v>
      </c>
      <c r="BE44" s="60">
        <v>1</v>
      </c>
      <c r="BF44" s="60">
        <v>1</v>
      </c>
      <c r="BG44" s="60">
        <v>0</v>
      </c>
      <c r="BH44" s="60">
        <v>1</v>
      </c>
      <c r="BI44" s="60">
        <v>1</v>
      </c>
      <c r="BJ44" s="61">
        <v>1</v>
      </c>
    </row>
    <row r="45" spans="1:62" ht="15.75" thickBot="1" x14ac:dyDescent="0.3">
      <c r="A45" s="57" t="s">
        <v>183</v>
      </c>
      <c r="B45" s="60" t="s">
        <v>174</v>
      </c>
      <c r="C45" s="60">
        <v>43</v>
      </c>
      <c r="D45" s="60">
        <v>1</v>
      </c>
      <c r="E45" s="60">
        <v>1</v>
      </c>
      <c r="F45" s="60">
        <v>1</v>
      </c>
      <c r="G45" s="60">
        <v>1</v>
      </c>
      <c r="H45" s="60">
        <v>1</v>
      </c>
      <c r="I45" s="60">
        <v>1</v>
      </c>
      <c r="J45" s="60">
        <v>1</v>
      </c>
      <c r="K45" s="60">
        <v>1</v>
      </c>
      <c r="L45" s="60">
        <v>1</v>
      </c>
      <c r="M45" s="60">
        <v>1</v>
      </c>
      <c r="N45" s="60">
        <v>1</v>
      </c>
      <c r="O45" s="60">
        <v>1</v>
      </c>
      <c r="P45" s="60">
        <v>1</v>
      </c>
      <c r="Q45" s="60">
        <v>1</v>
      </c>
      <c r="R45" s="60">
        <v>1</v>
      </c>
      <c r="S45" s="60">
        <v>1</v>
      </c>
      <c r="T45" s="60">
        <v>1</v>
      </c>
      <c r="U45" s="60">
        <v>1</v>
      </c>
      <c r="V45" s="60">
        <v>1</v>
      </c>
      <c r="W45" s="60">
        <v>1</v>
      </c>
      <c r="X45" s="60">
        <v>1</v>
      </c>
      <c r="Y45" s="60">
        <v>1</v>
      </c>
      <c r="Z45" s="60">
        <v>1</v>
      </c>
      <c r="AA45" s="60">
        <v>1</v>
      </c>
      <c r="AB45" s="60">
        <v>1</v>
      </c>
      <c r="AC45" s="60">
        <v>1</v>
      </c>
      <c r="AD45" s="60">
        <v>1</v>
      </c>
      <c r="AE45" s="60">
        <v>1</v>
      </c>
      <c r="AF45" s="60">
        <v>1</v>
      </c>
      <c r="AG45" s="60">
        <v>1</v>
      </c>
      <c r="AH45" s="60">
        <v>1</v>
      </c>
      <c r="AI45" s="60">
        <v>1</v>
      </c>
      <c r="AJ45" s="60">
        <v>1</v>
      </c>
      <c r="AK45" s="60">
        <v>1</v>
      </c>
      <c r="AL45" s="60">
        <v>1</v>
      </c>
      <c r="AM45" s="60">
        <v>1</v>
      </c>
      <c r="AN45" s="60">
        <v>1</v>
      </c>
      <c r="AO45" s="60">
        <v>1</v>
      </c>
      <c r="AP45" s="60">
        <v>1</v>
      </c>
      <c r="AQ45" s="60">
        <v>1</v>
      </c>
      <c r="AR45" s="60">
        <v>1</v>
      </c>
      <c r="AS45" s="60">
        <v>1</v>
      </c>
      <c r="AT45" s="60">
        <v>1</v>
      </c>
      <c r="AU45" s="60">
        <v>1</v>
      </c>
      <c r="AV45" s="60">
        <v>1</v>
      </c>
      <c r="AW45" s="60">
        <v>1</v>
      </c>
      <c r="AX45" s="60">
        <v>1</v>
      </c>
      <c r="AY45" s="60">
        <v>1</v>
      </c>
      <c r="AZ45" s="60">
        <v>1</v>
      </c>
      <c r="BA45" s="60">
        <v>1</v>
      </c>
      <c r="BB45" s="60">
        <v>1</v>
      </c>
      <c r="BC45" s="60">
        <v>1</v>
      </c>
      <c r="BD45" s="60">
        <v>1</v>
      </c>
      <c r="BE45" s="60">
        <v>1</v>
      </c>
      <c r="BF45" s="60">
        <v>1</v>
      </c>
      <c r="BG45" s="60">
        <v>0</v>
      </c>
      <c r="BH45" s="60">
        <v>1</v>
      </c>
      <c r="BI45" s="60">
        <v>1</v>
      </c>
      <c r="BJ45" s="61">
        <v>1</v>
      </c>
    </row>
    <row r="46" spans="1:62" ht="15.75" thickBot="1" x14ac:dyDescent="0.3">
      <c r="A46" s="57" t="s">
        <v>183</v>
      </c>
      <c r="B46" s="60" t="s">
        <v>175</v>
      </c>
      <c r="C46" s="60">
        <v>44</v>
      </c>
      <c r="D46" s="60">
        <v>1</v>
      </c>
      <c r="E46" s="60">
        <v>1</v>
      </c>
      <c r="F46" s="60">
        <v>1</v>
      </c>
      <c r="G46" s="60">
        <v>1</v>
      </c>
      <c r="H46" s="60">
        <v>1</v>
      </c>
      <c r="I46" s="60">
        <v>1</v>
      </c>
      <c r="J46" s="60">
        <v>1</v>
      </c>
      <c r="K46" s="60">
        <v>1</v>
      </c>
      <c r="L46" s="60">
        <v>1</v>
      </c>
      <c r="M46" s="60">
        <v>1</v>
      </c>
      <c r="N46" s="60">
        <v>1</v>
      </c>
      <c r="O46" s="60">
        <v>1</v>
      </c>
      <c r="P46" s="60">
        <v>1</v>
      </c>
      <c r="Q46" s="60">
        <v>1</v>
      </c>
      <c r="R46" s="60">
        <v>1</v>
      </c>
      <c r="S46" s="60">
        <v>1</v>
      </c>
      <c r="T46" s="60">
        <v>1</v>
      </c>
      <c r="U46" s="60">
        <v>1</v>
      </c>
      <c r="V46" s="60">
        <v>1</v>
      </c>
      <c r="W46" s="60">
        <v>1</v>
      </c>
      <c r="X46" s="60">
        <v>1</v>
      </c>
      <c r="Y46" s="60">
        <v>1</v>
      </c>
      <c r="Z46" s="60">
        <v>1</v>
      </c>
      <c r="AA46" s="60">
        <v>1</v>
      </c>
      <c r="AB46" s="60">
        <v>1</v>
      </c>
      <c r="AC46" s="60">
        <v>1</v>
      </c>
      <c r="AD46" s="60">
        <v>1</v>
      </c>
      <c r="AE46" s="60">
        <v>1</v>
      </c>
      <c r="AF46" s="60">
        <v>1</v>
      </c>
      <c r="AG46" s="60">
        <v>1</v>
      </c>
      <c r="AH46" s="60">
        <v>1</v>
      </c>
      <c r="AI46" s="60">
        <v>1</v>
      </c>
      <c r="AJ46" s="60">
        <v>1</v>
      </c>
      <c r="AK46" s="60">
        <v>1</v>
      </c>
      <c r="AL46" s="60">
        <v>1</v>
      </c>
      <c r="AM46" s="60">
        <v>1</v>
      </c>
      <c r="AN46" s="60">
        <v>1</v>
      </c>
      <c r="AO46" s="60">
        <v>1</v>
      </c>
      <c r="AP46" s="60">
        <v>0</v>
      </c>
      <c r="AQ46" s="60">
        <v>1</v>
      </c>
      <c r="AR46" s="60">
        <v>1</v>
      </c>
      <c r="AS46" s="60">
        <v>1</v>
      </c>
      <c r="AT46" s="60">
        <v>1</v>
      </c>
      <c r="AU46" s="60">
        <v>1</v>
      </c>
      <c r="AV46" s="60">
        <v>1</v>
      </c>
      <c r="AW46" s="60">
        <v>1</v>
      </c>
      <c r="AX46" s="60">
        <v>1</v>
      </c>
      <c r="AY46" s="60">
        <v>1</v>
      </c>
      <c r="AZ46" s="60">
        <v>1</v>
      </c>
      <c r="BA46" s="60">
        <v>1</v>
      </c>
      <c r="BB46" s="60">
        <v>0</v>
      </c>
      <c r="BC46" s="60">
        <v>1</v>
      </c>
      <c r="BD46" s="60">
        <v>1</v>
      </c>
      <c r="BE46" s="60">
        <v>1</v>
      </c>
      <c r="BF46" s="60">
        <v>1</v>
      </c>
      <c r="BG46" s="60">
        <v>0</v>
      </c>
      <c r="BH46" s="60">
        <v>1</v>
      </c>
      <c r="BI46" s="60">
        <v>1</v>
      </c>
      <c r="BJ46" s="61">
        <v>1</v>
      </c>
    </row>
    <row r="47" spans="1:62" ht="15.75" thickBot="1" x14ac:dyDescent="0.3">
      <c r="A47" s="57" t="s">
        <v>183</v>
      </c>
      <c r="B47" s="60" t="s">
        <v>176</v>
      </c>
      <c r="C47" s="60">
        <v>45</v>
      </c>
      <c r="D47" s="60">
        <v>1</v>
      </c>
      <c r="E47" s="60">
        <v>1</v>
      </c>
      <c r="F47" s="60">
        <v>1</v>
      </c>
      <c r="G47" s="60">
        <v>1</v>
      </c>
      <c r="H47" s="60">
        <v>1</v>
      </c>
      <c r="I47" s="60">
        <v>1</v>
      </c>
      <c r="J47" s="60">
        <v>1</v>
      </c>
      <c r="K47" s="60">
        <v>1</v>
      </c>
      <c r="L47" s="60">
        <v>1</v>
      </c>
      <c r="M47" s="60">
        <v>1</v>
      </c>
      <c r="N47" s="60">
        <v>1</v>
      </c>
      <c r="O47" s="60">
        <v>1</v>
      </c>
      <c r="P47" s="60">
        <v>1</v>
      </c>
      <c r="Q47" s="60">
        <v>1</v>
      </c>
      <c r="R47" s="60">
        <v>1</v>
      </c>
      <c r="S47" s="60">
        <v>1</v>
      </c>
      <c r="T47" s="60">
        <v>1</v>
      </c>
      <c r="U47" s="60">
        <v>1</v>
      </c>
      <c r="V47" s="60">
        <v>1</v>
      </c>
      <c r="W47" s="60">
        <v>1</v>
      </c>
      <c r="X47" s="60">
        <v>1</v>
      </c>
      <c r="Y47" s="60">
        <v>1</v>
      </c>
      <c r="Z47" s="60">
        <v>1</v>
      </c>
      <c r="AA47" s="60">
        <v>1</v>
      </c>
      <c r="AB47" s="60">
        <v>1</v>
      </c>
      <c r="AC47" s="60">
        <v>1</v>
      </c>
      <c r="AD47" s="60">
        <v>1</v>
      </c>
      <c r="AE47" s="60">
        <v>1</v>
      </c>
      <c r="AF47" s="60">
        <v>1</v>
      </c>
      <c r="AG47" s="60">
        <v>1</v>
      </c>
      <c r="AH47" s="60">
        <v>1</v>
      </c>
      <c r="AI47" s="60">
        <v>1</v>
      </c>
      <c r="AJ47" s="60">
        <v>1</v>
      </c>
      <c r="AK47" s="60">
        <v>1</v>
      </c>
      <c r="AL47" s="60">
        <v>1</v>
      </c>
      <c r="AM47" s="60">
        <v>1</v>
      </c>
      <c r="AN47" s="60">
        <v>1</v>
      </c>
      <c r="AO47" s="60">
        <v>1</v>
      </c>
      <c r="AP47" s="60">
        <v>1</v>
      </c>
      <c r="AQ47" s="60">
        <v>1</v>
      </c>
      <c r="AR47" s="60">
        <v>1</v>
      </c>
      <c r="AS47" s="60">
        <v>1</v>
      </c>
      <c r="AT47" s="60">
        <v>1</v>
      </c>
      <c r="AU47" s="60">
        <v>1</v>
      </c>
      <c r="AV47" s="60">
        <v>1</v>
      </c>
      <c r="AW47" s="60">
        <v>1</v>
      </c>
      <c r="AX47" s="60">
        <v>1</v>
      </c>
      <c r="AY47" s="60">
        <v>1</v>
      </c>
      <c r="AZ47" s="60">
        <v>1</v>
      </c>
      <c r="BA47" s="60">
        <v>0</v>
      </c>
      <c r="BB47" s="60">
        <v>1</v>
      </c>
      <c r="BC47" s="60">
        <v>1</v>
      </c>
      <c r="BD47" s="60">
        <v>1</v>
      </c>
      <c r="BE47" s="60">
        <v>1</v>
      </c>
      <c r="BF47" s="60">
        <v>1</v>
      </c>
      <c r="BG47" s="60">
        <v>1</v>
      </c>
      <c r="BH47" s="60">
        <v>1</v>
      </c>
      <c r="BI47" s="60">
        <v>1</v>
      </c>
      <c r="BJ47" s="61">
        <v>1</v>
      </c>
    </row>
    <row r="48" spans="1:62" ht="15.75" thickBot="1" x14ac:dyDescent="0.3">
      <c r="A48" s="57" t="s">
        <v>183</v>
      </c>
      <c r="B48" s="60" t="s">
        <v>177</v>
      </c>
      <c r="C48" s="60">
        <v>46</v>
      </c>
      <c r="D48" s="60">
        <v>1</v>
      </c>
      <c r="E48" s="60">
        <v>1</v>
      </c>
      <c r="F48" s="60">
        <v>1</v>
      </c>
      <c r="G48" s="60">
        <v>1</v>
      </c>
      <c r="H48" s="60">
        <v>1</v>
      </c>
      <c r="I48" s="60">
        <v>1</v>
      </c>
      <c r="J48" s="60">
        <v>1</v>
      </c>
      <c r="K48" s="60">
        <v>1</v>
      </c>
      <c r="L48" s="60">
        <v>1</v>
      </c>
      <c r="M48" s="60">
        <v>1</v>
      </c>
      <c r="N48" s="60">
        <v>1</v>
      </c>
      <c r="O48" s="60">
        <v>1</v>
      </c>
      <c r="P48" s="60">
        <v>1</v>
      </c>
      <c r="Q48" s="60">
        <v>1</v>
      </c>
      <c r="R48" s="60">
        <v>1</v>
      </c>
      <c r="S48" s="60">
        <v>1</v>
      </c>
      <c r="T48" s="60">
        <v>1</v>
      </c>
      <c r="U48" s="60">
        <v>1</v>
      </c>
      <c r="V48" s="60">
        <v>1</v>
      </c>
      <c r="W48" s="60">
        <v>1</v>
      </c>
      <c r="X48" s="60">
        <v>1</v>
      </c>
      <c r="Y48" s="60">
        <v>1</v>
      </c>
      <c r="Z48" s="60">
        <v>1</v>
      </c>
      <c r="AA48" s="60">
        <v>1</v>
      </c>
      <c r="AB48" s="60">
        <v>1</v>
      </c>
      <c r="AC48" s="60">
        <v>1</v>
      </c>
      <c r="AD48" s="60">
        <v>1</v>
      </c>
      <c r="AE48" s="60">
        <v>1</v>
      </c>
      <c r="AF48" s="60">
        <v>1</v>
      </c>
      <c r="AG48" s="60">
        <v>1</v>
      </c>
      <c r="AH48" s="60">
        <v>1</v>
      </c>
      <c r="AI48" s="60">
        <v>1</v>
      </c>
      <c r="AJ48" s="60">
        <v>1</v>
      </c>
      <c r="AK48" s="60">
        <v>1</v>
      </c>
      <c r="AL48" s="60">
        <v>1</v>
      </c>
      <c r="AM48" s="60">
        <v>1</v>
      </c>
      <c r="AN48" s="60">
        <v>1</v>
      </c>
      <c r="AO48" s="60">
        <v>0</v>
      </c>
      <c r="AP48" s="60">
        <v>0</v>
      </c>
      <c r="AQ48" s="60">
        <v>0</v>
      </c>
      <c r="AR48" s="60">
        <v>1</v>
      </c>
      <c r="AS48" s="60">
        <v>1</v>
      </c>
      <c r="AT48" s="60">
        <v>1</v>
      </c>
      <c r="AU48" s="60">
        <v>1</v>
      </c>
      <c r="AV48" s="60">
        <v>1</v>
      </c>
      <c r="AW48" s="60">
        <v>1</v>
      </c>
      <c r="AX48" s="60">
        <v>1</v>
      </c>
      <c r="AY48" s="60">
        <v>1</v>
      </c>
      <c r="AZ48" s="60">
        <v>1</v>
      </c>
      <c r="BA48" s="60">
        <v>1</v>
      </c>
      <c r="BB48" s="60">
        <v>1</v>
      </c>
      <c r="BC48" s="60">
        <v>1</v>
      </c>
      <c r="BD48" s="60">
        <v>1</v>
      </c>
      <c r="BE48" s="60">
        <v>0</v>
      </c>
      <c r="BF48" s="60">
        <v>1</v>
      </c>
      <c r="BG48" s="60">
        <v>0</v>
      </c>
      <c r="BH48" s="60">
        <v>1</v>
      </c>
      <c r="BI48" s="60">
        <v>1</v>
      </c>
      <c r="BJ48" s="61">
        <v>1</v>
      </c>
    </row>
    <row r="49" spans="1:62" ht="15.75" thickBot="1" x14ac:dyDescent="0.3">
      <c r="A49" s="57" t="s">
        <v>183</v>
      </c>
      <c r="B49" s="60" t="s">
        <v>178</v>
      </c>
      <c r="C49" s="60">
        <v>47</v>
      </c>
      <c r="D49" s="60">
        <v>1</v>
      </c>
      <c r="E49" s="60">
        <v>1</v>
      </c>
      <c r="F49" s="60">
        <v>1</v>
      </c>
      <c r="G49" s="60">
        <v>1</v>
      </c>
      <c r="H49" s="60">
        <v>1</v>
      </c>
      <c r="I49" s="60">
        <v>1</v>
      </c>
      <c r="J49" s="60">
        <v>1</v>
      </c>
      <c r="K49" s="60">
        <v>1</v>
      </c>
      <c r="L49" s="60">
        <v>1</v>
      </c>
      <c r="M49" s="60">
        <v>1</v>
      </c>
      <c r="N49" s="60">
        <v>1</v>
      </c>
      <c r="O49" s="60">
        <v>1</v>
      </c>
      <c r="P49" s="60">
        <v>1</v>
      </c>
      <c r="Q49" s="60">
        <v>1</v>
      </c>
      <c r="R49" s="60">
        <v>1</v>
      </c>
      <c r="S49" s="60">
        <v>1</v>
      </c>
      <c r="T49" s="60">
        <v>1</v>
      </c>
      <c r="U49" s="60">
        <v>1</v>
      </c>
      <c r="V49" s="60">
        <v>1</v>
      </c>
      <c r="W49" s="60">
        <v>1</v>
      </c>
      <c r="X49" s="60">
        <v>1</v>
      </c>
      <c r="Y49" s="60">
        <v>1</v>
      </c>
      <c r="Z49" s="60">
        <v>1</v>
      </c>
      <c r="AA49" s="60">
        <v>1</v>
      </c>
      <c r="AB49" s="60">
        <v>1</v>
      </c>
      <c r="AC49" s="60">
        <v>1</v>
      </c>
      <c r="AD49" s="60">
        <v>1</v>
      </c>
      <c r="AE49" s="60">
        <v>1</v>
      </c>
      <c r="AF49" s="60">
        <v>1</v>
      </c>
      <c r="AG49" s="60">
        <v>1</v>
      </c>
      <c r="AH49" s="60">
        <v>1</v>
      </c>
      <c r="AI49" s="60">
        <v>1</v>
      </c>
      <c r="AJ49" s="60">
        <v>1</v>
      </c>
      <c r="AK49" s="60">
        <v>1</v>
      </c>
      <c r="AL49" s="60">
        <v>1</v>
      </c>
      <c r="AM49" s="60">
        <v>1</v>
      </c>
      <c r="AN49" s="60">
        <v>1</v>
      </c>
      <c r="AO49" s="60">
        <v>1</v>
      </c>
      <c r="AP49" s="60">
        <v>0</v>
      </c>
      <c r="AQ49" s="60">
        <v>1</v>
      </c>
      <c r="AR49" s="60">
        <v>1</v>
      </c>
      <c r="AS49" s="60">
        <v>1</v>
      </c>
      <c r="AT49" s="60">
        <v>1</v>
      </c>
      <c r="AU49" s="60">
        <v>1</v>
      </c>
      <c r="AV49" s="60">
        <v>1</v>
      </c>
      <c r="AW49" s="60">
        <v>1</v>
      </c>
      <c r="AX49" s="60">
        <v>1</v>
      </c>
      <c r="AY49" s="60">
        <v>1</v>
      </c>
      <c r="AZ49" s="60">
        <v>1</v>
      </c>
      <c r="BA49" s="60">
        <v>1</v>
      </c>
      <c r="BB49" s="60">
        <v>1</v>
      </c>
      <c r="BC49" s="60">
        <v>1</v>
      </c>
      <c r="BD49" s="60">
        <v>1</v>
      </c>
      <c r="BE49" s="60">
        <v>1</v>
      </c>
      <c r="BF49" s="60">
        <v>1</v>
      </c>
      <c r="BG49" s="60">
        <v>0</v>
      </c>
      <c r="BH49" s="60">
        <v>0</v>
      </c>
      <c r="BI49" s="60">
        <v>1</v>
      </c>
      <c r="BJ49" s="61">
        <v>1</v>
      </c>
    </row>
    <row r="50" spans="1:62" ht="15.75" thickBot="1" x14ac:dyDescent="0.3">
      <c r="A50" s="57" t="s">
        <v>183</v>
      </c>
      <c r="B50" s="60" t="s">
        <v>179</v>
      </c>
      <c r="C50" s="60">
        <v>48</v>
      </c>
      <c r="D50" s="60">
        <v>1</v>
      </c>
      <c r="E50" s="60">
        <v>1</v>
      </c>
      <c r="F50" s="60">
        <v>1</v>
      </c>
      <c r="G50" s="60">
        <v>1</v>
      </c>
      <c r="H50" s="60">
        <v>1</v>
      </c>
      <c r="I50" s="60">
        <v>1</v>
      </c>
      <c r="J50" s="60">
        <v>1</v>
      </c>
      <c r="K50" s="60">
        <v>1</v>
      </c>
      <c r="L50" s="60">
        <v>1</v>
      </c>
      <c r="M50" s="60">
        <v>1</v>
      </c>
      <c r="N50" s="60">
        <v>1</v>
      </c>
      <c r="O50" s="60">
        <v>1</v>
      </c>
      <c r="P50" s="60">
        <v>1</v>
      </c>
      <c r="Q50" s="60">
        <v>1</v>
      </c>
      <c r="R50" s="60">
        <v>1</v>
      </c>
      <c r="S50" s="60">
        <v>1</v>
      </c>
      <c r="T50" s="60">
        <v>1</v>
      </c>
      <c r="U50" s="60">
        <v>1</v>
      </c>
      <c r="V50" s="60">
        <v>1</v>
      </c>
      <c r="W50" s="60">
        <v>1</v>
      </c>
      <c r="X50" s="60">
        <v>1</v>
      </c>
      <c r="Y50" s="60">
        <v>1</v>
      </c>
      <c r="Z50" s="60">
        <v>1</v>
      </c>
      <c r="AA50" s="60">
        <v>1</v>
      </c>
      <c r="AB50" s="60">
        <v>1</v>
      </c>
      <c r="AC50" s="60">
        <v>1</v>
      </c>
      <c r="AD50" s="60">
        <v>1</v>
      </c>
      <c r="AE50" s="60">
        <v>1</v>
      </c>
      <c r="AF50" s="60">
        <v>1</v>
      </c>
      <c r="AG50" s="60">
        <v>1</v>
      </c>
      <c r="AH50" s="60">
        <v>1</v>
      </c>
      <c r="AI50" s="60">
        <v>1</v>
      </c>
      <c r="AJ50" s="60">
        <v>1</v>
      </c>
      <c r="AK50" s="60">
        <v>1</v>
      </c>
      <c r="AL50" s="60">
        <v>1</v>
      </c>
      <c r="AM50" s="60">
        <v>1</v>
      </c>
      <c r="AN50" s="60">
        <v>1</v>
      </c>
      <c r="AO50" s="60">
        <v>1</v>
      </c>
      <c r="AP50" s="60">
        <v>1</v>
      </c>
      <c r="AQ50" s="60">
        <v>1</v>
      </c>
      <c r="AR50" s="60">
        <v>1</v>
      </c>
      <c r="AS50" s="60">
        <v>1</v>
      </c>
      <c r="AT50" s="60">
        <v>1</v>
      </c>
      <c r="AU50" s="60">
        <v>1</v>
      </c>
      <c r="AV50" s="60">
        <v>1</v>
      </c>
      <c r="AW50" s="60">
        <v>1</v>
      </c>
      <c r="AX50" s="60">
        <v>1</v>
      </c>
      <c r="AY50" s="60">
        <v>1</v>
      </c>
      <c r="AZ50" s="60">
        <v>0</v>
      </c>
      <c r="BA50" s="60">
        <v>0</v>
      </c>
      <c r="BB50" s="60">
        <v>1</v>
      </c>
      <c r="BC50" s="60">
        <v>1</v>
      </c>
      <c r="BD50" s="60">
        <v>1</v>
      </c>
      <c r="BE50" s="60">
        <v>1</v>
      </c>
      <c r="BF50" s="60">
        <v>1</v>
      </c>
      <c r="BG50" s="60">
        <v>0</v>
      </c>
      <c r="BH50" s="60">
        <v>1</v>
      </c>
      <c r="BI50" s="60">
        <v>1</v>
      </c>
      <c r="BJ50" s="61">
        <v>1</v>
      </c>
    </row>
    <row r="51" spans="1:62" ht="15.75" thickBot="1" x14ac:dyDescent="0.3">
      <c r="A51" s="57" t="s">
        <v>183</v>
      </c>
      <c r="B51" s="60" t="s">
        <v>180</v>
      </c>
      <c r="C51" s="60">
        <v>49</v>
      </c>
      <c r="D51" s="60">
        <v>1</v>
      </c>
      <c r="E51" s="60">
        <v>1</v>
      </c>
      <c r="F51" s="60">
        <v>1</v>
      </c>
      <c r="G51" s="60">
        <v>1</v>
      </c>
      <c r="H51" s="60">
        <v>1</v>
      </c>
      <c r="I51" s="60">
        <v>1</v>
      </c>
      <c r="J51" s="60">
        <v>1</v>
      </c>
      <c r="K51" s="60">
        <v>1</v>
      </c>
      <c r="L51" s="60">
        <v>1</v>
      </c>
      <c r="M51" s="60">
        <v>1</v>
      </c>
      <c r="N51" s="60">
        <v>1</v>
      </c>
      <c r="O51" s="60">
        <v>1</v>
      </c>
      <c r="P51" s="60">
        <v>1</v>
      </c>
      <c r="Q51" s="60">
        <v>0</v>
      </c>
      <c r="R51" s="60">
        <v>1</v>
      </c>
      <c r="S51" s="60">
        <v>1</v>
      </c>
      <c r="T51" s="60">
        <v>1</v>
      </c>
      <c r="U51" s="60">
        <v>1</v>
      </c>
      <c r="V51" s="60">
        <v>1</v>
      </c>
      <c r="W51" s="60">
        <v>1</v>
      </c>
      <c r="X51" s="60">
        <v>1</v>
      </c>
      <c r="Y51" s="60">
        <v>1</v>
      </c>
      <c r="Z51" s="60">
        <v>1</v>
      </c>
      <c r="AA51" s="60">
        <v>1</v>
      </c>
      <c r="AB51" s="60">
        <v>1</v>
      </c>
      <c r="AC51" s="60">
        <v>1</v>
      </c>
      <c r="AD51" s="60">
        <v>1</v>
      </c>
      <c r="AE51" s="60">
        <v>1</v>
      </c>
      <c r="AF51" s="60">
        <v>1</v>
      </c>
      <c r="AG51" s="60">
        <v>1</v>
      </c>
      <c r="AH51" s="60">
        <v>1</v>
      </c>
      <c r="AI51" s="60">
        <v>1</v>
      </c>
      <c r="AJ51" s="60">
        <v>1</v>
      </c>
      <c r="AK51" s="60">
        <v>0</v>
      </c>
      <c r="AL51" s="60">
        <v>1</v>
      </c>
      <c r="AM51" s="60">
        <v>1</v>
      </c>
      <c r="AN51" s="60">
        <v>1</v>
      </c>
      <c r="AO51" s="60">
        <v>1</v>
      </c>
      <c r="AP51" s="60">
        <v>1</v>
      </c>
      <c r="AQ51" s="60">
        <v>1</v>
      </c>
      <c r="AR51" s="60">
        <v>1</v>
      </c>
      <c r="AS51" s="60">
        <v>1</v>
      </c>
      <c r="AT51" s="60">
        <v>1</v>
      </c>
      <c r="AU51" s="60">
        <v>1</v>
      </c>
      <c r="AV51" s="60">
        <v>1</v>
      </c>
      <c r="AW51" s="60">
        <v>1</v>
      </c>
      <c r="AX51" s="60">
        <v>1</v>
      </c>
      <c r="AY51" s="60">
        <v>1</v>
      </c>
      <c r="AZ51" s="60">
        <v>1</v>
      </c>
      <c r="BA51" s="60">
        <v>0</v>
      </c>
      <c r="BB51" s="60">
        <v>0</v>
      </c>
      <c r="BC51" s="60">
        <v>0</v>
      </c>
      <c r="BD51" s="60">
        <v>0</v>
      </c>
      <c r="BE51" s="60">
        <v>0</v>
      </c>
      <c r="BF51" s="60">
        <v>0</v>
      </c>
      <c r="BG51" s="60">
        <v>0</v>
      </c>
      <c r="BH51" s="60">
        <v>1</v>
      </c>
      <c r="BI51" s="60">
        <v>0</v>
      </c>
      <c r="BJ51" s="61">
        <v>0</v>
      </c>
    </row>
    <row r="52" spans="1:62" ht="15.75" thickBot="1" x14ac:dyDescent="0.3">
      <c r="A52" s="57" t="s">
        <v>183</v>
      </c>
      <c r="B52" s="60" t="s">
        <v>181</v>
      </c>
      <c r="C52" s="60">
        <v>50</v>
      </c>
      <c r="D52" s="60">
        <v>1</v>
      </c>
      <c r="E52" s="60">
        <v>1</v>
      </c>
      <c r="F52" s="60">
        <v>1</v>
      </c>
      <c r="G52" s="60">
        <v>1</v>
      </c>
      <c r="H52" s="60">
        <v>1</v>
      </c>
      <c r="I52" s="60">
        <v>1</v>
      </c>
      <c r="J52" s="60">
        <v>1</v>
      </c>
      <c r="K52" s="60">
        <v>1</v>
      </c>
      <c r="L52" s="60">
        <v>1</v>
      </c>
      <c r="M52" s="60">
        <v>1</v>
      </c>
      <c r="N52" s="60">
        <v>1</v>
      </c>
      <c r="O52" s="60">
        <v>1</v>
      </c>
      <c r="P52" s="60">
        <v>1</v>
      </c>
      <c r="Q52" s="60">
        <v>0</v>
      </c>
      <c r="R52" s="60">
        <v>1</v>
      </c>
      <c r="S52" s="60">
        <v>1</v>
      </c>
      <c r="T52" s="60">
        <v>1</v>
      </c>
      <c r="U52" s="60">
        <v>1</v>
      </c>
      <c r="V52" s="60">
        <v>1</v>
      </c>
      <c r="W52" s="60">
        <v>1</v>
      </c>
      <c r="X52" s="60">
        <v>1</v>
      </c>
      <c r="Y52" s="60">
        <v>1</v>
      </c>
      <c r="Z52" s="60">
        <v>1</v>
      </c>
      <c r="AA52" s="60">
        <v>1</v>
      </c>
      <c r="AB52" s="60">
        <v>1</v>
      </c>
      <c r="AC52" s="60">
        <v>1</v>
      </c>
      <c r="AD52" s="60">
        <v>1</v>
      </c>
      <c r="AE52" s="60">
        <v>1</v>
      </c>
      <c r="AF52" s="60">
        <v>1</v>
      </c>
      <c r="AG52" s="60">
        <v>1</v>
      </c>
      <c r="AH52" s="60">
        <v>1</v>
      </c>
      <c r="AI52" s="60">
        <v>1</v>
      </c>
      <c r="AJ52" s="60">
        <v>1</v>
      </c>
      <c r="AK52" s="60">
        <v>0</v>
      </c>
      <c r="AL52" s="60">
        <v>1</v>
      </c>
      <c r="AM52" s="60">
        <v>1</v>
      </c>
      <c r="AN52" s="60">
        <v>1</v>
      </c>
      <c r="AO52" s="60">
        <v>1</v>
      </c>
      <c r="AP52" s="60">
        <v>1</v>
      </c>
      <c r="AQ52" s="60">
        <v>1</v>
      </c>
      <c r="AR52" s="60">
        <v>1</v>
      </c>
      <c r="AS52" s="60">
        <v>1</v>
      </c>
      <c r="AT52" s="60">
        <v>1</v>
      </c>
      <c r="AU52" s="60">
        <v>1</v>
      </c>
      <c r="AV52" s="60">
        <v>1</v>
      </c>
      <c r="AW52" s="60">
        <v>1</v>
      </c>
      <c r="AX52" s="60">
        <v>1</v>
      </c>
      <c r="AY52" s="60">
        <v>1</v>
      </c>
      <c r="AZ52" s="60">
        <v>1</v>
      </c>
      <c r="BA52" s="60">
        <v>1</v>
      </c>
      <c r="BB52" s="60">
        <v>0</v>
      </c>
      <c r="BC52" s="60">
        <v>0</v>
      </c>
      <c r="BD52" s="60">
        <v>0</v>
      </c>
      <c r="BE52" s="60">
        <v>0</v>
      </c>
      <c r="BF52" s="60">
        <v>0</v>
      </c>
      <c r="BG52" s="60">
        <v>0</v>
      </c>
      <c r="BH52" s="60">
        <v>1</v>
      </c>
      <c r="BI52" s="60">
        <v>0</v>
      </c>
      <c r="BJ52" s="61">
        <v>0</v>
      </c>
    </row>
    <row r="53" spans="1:62" x14ac:dyDescent="0.25">
      <c r="A53" s="57" t="s">
        <v>183</v>
      </c>
      <c r="B53" s="60" t="s">
        <v>182</v>
      </c>
      <c r="C53" s="60">
        <v>51</v>
      </c>
      <c r="D53" s="62">
        <v>1</v>
      </c>
      <c r="E53" s="62">
        <v>1</v>
      </c>
      <c r="F53" s="62">
        <v>1</v>
      </c>
      <c r="G53" s="62">
        <v>1</v>
      </c>
      <c r="H53" s="62">
        <v>1</v>
      </c>
      <c r="I53" s="62">
        <v>1</v>
      </c>
      <c r="J53" s="62">
        <v>1</v>
      </c>
      <c r="K53" s="62">
        <v>1</v>
      </c>
      <c r="L53" s="62">
        <v>1</v>
      </c>
      <c r="M53" s="62">
        <v>1</v>
      </c>
      <c r="N53" s="62">
        <v>1</v>
      </c>
      <c r="O53" s="62">
        <v>1</v>
      </c>
      <c r="P53" s="62">
        <v>1</v>
      </c>
      <c r="Q53" s="62">
        <v>1</v>
      </c>
      <c r="R53" s="62">
        <v>1</v>
      </c>
      <c r="S53" s="62">
        <v>1</v>
      </c>
      <c r="T53" s="62">
        <v>1</v>
      </c>
      <c r="U53" s="62">
        <v>1</v>
      </c>
      <c r="V53" s="62">
        <v>1</v>
      </c>
      <c r="W53" s="62">
        <v>1</v>
      </c>
      <c r="X53" s="62">
        <v>1</v>
      </c>
      <c r="Y53" s="62">
        <v>1</v>
      </c>
      <c r="Z53" s="62">
        <v>1</v>
      </c>
      <c r="AA53" s="62">
        <v>1</v>
      </c>
      <c r="AB53" s="62">
        <v>1</v>
      </c>
      <c r="AC53" s="62">
        <v>1</v>
      </c>
      <c r="AD53" s="62">
        <v>1</v>
      </c>
      <c r="AE53" s="62">
        <v>1</v>
      </c>
      <c r="AF53" s="62">
        <v>1</v>
      </c>
      <c r="AG53" s="62">
        <v>1</v>
      </c>
      <c r="AH53" s="62">
        <v>1</v>
      </c>
      <c r="AI53" s="62">
        <v>1</v>
      </c>
      <c r="AJ53" s="62">
        <v>1</v>
      </c>
      <c r="AK53" s="62">
        <v>1</v>
      </c>
      <c r="AL53" s="62">
        <v>1</v>
      </c>
      <c r="AM53" s="62">
        <v>1</v>
      </c>
      <c r="AN53" s="62">
        <v>1</v>
      </c>
      <c r="AO53" s="62">
        <v>1</v>
      </c>
      <c r="AP53" s="62">
        <v>0</v>
      </c>
      <c r="AQ53" s="62">
        <v>1</v>
      </c>
      <c r="AR53" s="62">
        <v>1</v>
      </c>
      <c r="AS53" s="62">
        <v>1</v>
      </c>
      <c r="AT53" s="62">
        <v>1</v>
      </c>
      <c r="AU53" s="62">
        <v>1</v>
      </c>
      <c r="AV53" s="62">
        <v>1</v>
      </c>
      <c r="AW53" s="62">
        <v>1</v>
      </c>
      <c r="AX53" s="62">
        <v>1</v>
      </c>
      <c r="AY53" s="62">
        <v>1</v>
      </c>
      <c r="AZ53" s="62">
        <v>1</v>
      </c>
      <c r="BA53" s="62">
        <v>0</v>
      </c>
      <c r="BB53" s="62">
        <v>0</v>
      </c>
      <c r="BC53" s="62">
        <v>0</v>
      </c>
      <c r="BD53" s="62">
        <v>0</v>
      </c>
      <c r="BE53" s="62">
        <v>0</v>
      </c>
      <c r="BF53" s="62">
        <v>0</v>
      </c>
      <c r="BG53" s="62">
        <v>0</v>
      </c>
      <c r="BH53" s="62">
        <v>1</v>
      </c>
      <c r="BI53" s="62">
        <v>1</v>
      </c>
      <c r="BJ53" s="63">
        <v>1</v>
      </c>
    </row>
  </sheetData>
  <mergeCells count="7">
    <mergeCell ref="BE1:BJ1"/>
    <mergeCell ref="B1:C1"/>
    <mergeCell ref="D1:R1"/>
    <mergeCell ref="S1:AL1"/>
    <mergeCell ref="AM1:AR1"/>
    <mergeCell ref="AS1:AY1"/>
    <mergeCell ref="AZ1:BD1"/>
  </mergeCells>
  <conditionalFormatting sqref="B35:C51 B53:C53 C52">
    <cfRule type="duplicateValues" dxfId="3" priority="4"/>
  </conditionalFormatting>
  <conditionalFormatting sqref="C3:C53">
    <cfRule type="duplicateValues" dxfId="2" priority="2"/>
    <cfRule type="duplicateValues" dxfId="1" priority="3"/>
  </conditionalFormatting>
  <conditionalFormatting sqref="B3:B53">
    <cfRule type="duplicateValues" dxfId="0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2"/>
  <sheetViews>
    <sheetView topLeftCell="A12" workbookViewId="0">
      <selection activeCell="E61" sqref="E61"/>
    </sheetView>
  </sheetViews>
  <sheetFormatPr defaultRowHeight="15" x14ac:dyDescent="0.25"/>
  <sheetData>
    <row r="1" spans="1:24" x14ac:dyDescent="0.25">
      <c r="A1" t="s">
        <v>184</v>
      </c>
      <c r="B1" t="s">
        <v>185</v>
      </c>
      <c r="C1" t="s">
        <v>186</v>
      </c>
      <c r="D1" t="s">
        <v>187</v>
      </c>
      <c r="E1" t="s">
        <v>188</v>
      </c>
      <c r="F1" t="s">
        <v>189</v>
      </c>
      <c r="H1" t="s">
        <v>190</v>
      </c>
      <c r="J1" t="s">
        <v>191</v>
      </c>
      <c r="K1" t="s">
        <v>192</v>
      </c>
      <c r="L1" t="s">
        <v>193</v>
      </c>
      <c r="N1" t="s">
        <v>194</v>
      </c>
      <c r="P1" t="s">
        <v>195</v>
      </c>
      <c r="Q1" t="s">
        <v>196</v>
      </c>
      <c r="R1" t="s">
        <v>197</v>
      </c>
      <c r="T1" t="s">
        <v>198</v>
      </c>
      <c r="V1" t="s">
        <v>199</v>
      </c>
      <c r="X1" t="s">
        <v>200</v>
      </c>
    </row>
    <row r="2" spans="1:24" x14ac:dyDescent="0.25">
      <c r="A2">
        <v>101</v>
      </c>
      <c r="B2">
        <v>92</v>
      </c>
      <c r="C2">
        <v>40</v>
      </c>
      <c r="D2">
        <v>40</v>
      </c>
      <c r="E2">
        <v>12</v>
      </c>
      <c r="F2">
        <v>10</v>
      </c>
      <c r="G2">
        <f t="shared" ref="G2:G45" si="0">B2</f>
        <v>92</v>
      </c>
      <c r="H2">
        <v>92</v>
      </c>
      <c r="I2">
        <f t="shared" ref="I2:I45" si="1">B2</f>
        <v>92</v>
      </c>
      <c r="J2">
        <v>92</v>
      </c>
      <c r="K2">
        <v>52</v>
      </c>
      <c r="L2">
        <v>50</v>
      </c>
      <c r="M2">
        <f t="shared" ref="M2:M45" si="2">B2</f>
        <v>92</v>
      </c>
      <c r="N2">
        <v>88</v>
      </c>
      <c r="O2">
        <f t="shared" ref="O2:O45" si="3">B2</f>
        <v>92</v>
      </c>
      <c r="P2">
        <v>78</v>
      </c>
      <c r="Q2">
        <v>14</v>
      </c>
      <c r="R2">
        <v>12</v>
      </c>
      <c r="S2">
        <f t="shared" ref="S2:S45" si="4">B2</f>
        <v>92</v>
      </c>
      <c r="T2">
        <v>92</v>
      </c>
      <c r="U2">
        <f t="shared" ref="U2:U45" si="5">B2</f>
        <v>92</v>
      </c>
      <c r="V2">
        <v>80</v>
      </c>
      <c r="W2">
        <f t="shared" ref="W2:W45" si="6">B2</f>
        <v>92</v>
      </c>
      <c r="X2">
        <v>90</v>
      </c>
    </row>
    <row r="3" spans="1:24" x14ac:dyDescent="0.25">
      <c r="A3">
        <v>102</v>
      </c>
      <c r="B3">
        <v>36</v>
      </c>
      <c r="C3">
        <v>32</v>
      </c>
      <c r="D3">
        <v>32</v>
      </c>
      <c r="E3">
        <v>22</v>
      </c>
      <c r="F3">
        <v>22</v>
      </c>
      <c r="G3">
        <f t="shared" si="0"/>
        <v>36</v>
      </c>
      <c r="H3">
        <v>36</v>
      </c>
      <c r="I3">
        <f t="shared" si="1"/>
        <v>36</v>
      </c>
      <c r="J3">
        <v>36</v>
      </c>
      <c r="K3">
        <v>12</v>
      </c>
      <c r="L3">
        <v>8</v>
      </c>
      <c r="M3">
        <f t="shared" si="2"/>
        <v>36</v>
      </c>
      <c r="N3">
        <v>36</v>
      </c>
      <c r="O3">
        <f t="shared" si="3"/>
        <v>36</v>
      </c>
      <c r="P3">
        <v>36</v>
      </c>
      <c r="Q3">
        <v>24</v>
      </c>
      <c r="R3">
        <v>24</v>
      </c>
      <c r="S3">
        <f t="shared" si="4"/>
        <v>36</v>
      </c>
      <c r="T3">
        <v>36</v>
      </c>
      <c r="U3">
        <f t="shared" si="5"/>
        <v>36</v>
      </c>
      <c r="V3">
        <v>36</v>
      </c>
      <c r="W3">
        <f t="shared" si="6"/>
        <v>36</v>
      </c>
      <c r="X3">
        <v>36</v>
      </c>
    </row>
    <row r="4" spans="1:24" x14ac:dyDescent="0.25">
      <c r="A4">
        <v>103</v>
      </c>
      <c r="B4">
        <v>10</v>
      </c>
      <c r="C4">
        <v>10</v>
      </c>
      <c r="D4">
        <v>10</v>
      </c>
      <c r="E4">
        <v>10</v>
      </c>
      <c r="F4">
        <v>10</v>
      </c>
      <c r="G4">
        <f t="shared" si="0"/>
        <v>10</v>
      </c>
      <c r="H4">
        <v>10</v>
      </c>
      <c r="I4">
        <f t="shared" si="1"/>
        <v>10</v>
      </c>
      <c r="J4">
        <v>10</v>
      </c>
      <c r="K4">
        <v>2</v>
      </c>
      <c r="L4">
        <v>2</v>
      </c>
      <c r="M4">
        <f t="shared" si="2"/>
        <v>10</v>
      </c>
      <c r="N4">
        <v>10</v>
      </c>
      <c r="O4">
        <f t="shared" si="3"/>
        <v>10</v>
      </c>
      <c r="P4">
        <v>10</v>
      </c>
      <c r="Q4">
        <v>10</v>
      </c>
      <c r="R4">
        <v>10</v>
      </c>
      <c r="S4">
        <f t="shared" si="4"/>
        <v>10</v>
      </c>
      <c r="T4">
        <v>10</v>
      </c>
      <c r="U4">
        <f t="shared" si="5"/>
        <v>10</v>
      </c>
      <c r="V4">
        <v>10</v>
      </c>
      <c r="W4">
        <f t="shared" si="6"/>
        <v>10</v>
      </c>
      <c r="X4">
        <v>10</v>
      </c>
    </row>
    <row r="5" spans="1:24" x14ac:dyDescent="0.25">
      <c r="A5">
        <v>104</v>
      </c>
      <c r="B5">
        <v>522</v>
      </c>
      <c r="C5">
        <v>492</v>
      </c>
      <c r="D5">
        <v>492</v>
      </c>
      <c r="E5">
        <v>186</v>
      </c>
      <c r="F5">
        <v>184</v>
      </c>
      <c r="G5">
        <f t="shared" si="0"/>
        <v>522</v>
      </c>
      <c r="H5">
        <v>522</v>
      </c>
      <c r="I5">
        <f t="shared" si="1"/>
        <v>522</v>
      </c>
      <c r="J5">
        <v>522</v>
      </c>
      <c r="K5">
        <v>318</v>
      </c>
      <c r="L5">
        <v>318</v>
      </c>
      <c r="M5">
        <f t="shared" si="2"/>
        <v>522</v>
      </c>
      <c r="N5">
        <v>520</v>
      </c>
      <c r="O5">
        <f t="shared" si="3"/>
        <v>522</v>
      </c>
      <c r="P5">
        <v>522</v>
      </c>
      <c r="Q5">
        <v>178</v>
      </c>
      <c r="R5">
        <v>178</v>
      </c>
      <c r="S5">
        <f t="shared" si="4"/>
        <v>522</v>
      </c>
      <c r="T5">
        <v>518</v>
      </c>
      <c r="U5">
        <f t="shared" si="5"/>
        <v>522</v>
      </c>
      <c r="V5">
        <v>522</v>
      </c>
      <c r="W5">
        <f t="shared" si="6"/>
        <v>522</v>
      </c>
      <c r="X5">
        <v>510</v>
      </c>
    </row>
    <row r="6" spans="1:24" x14ac:dyDescent="0.25">
      <c r="A6">
        <v>105</v>
      </c>
      <c r="B6">
        <v>72</v>
      </c>
      <c r="C6">
        <v>18</v>
      </c>
      <c r="D6">
        <v>18</v>
      </c>
      <c r="E6">
        <v>18</v>
      </c>
      <c r="F6">
        <v>18</v>
      </c>
      <c r="G6">
        <f t="shared" si="0"/>
        <v>72</v>
      </c>
      <c r="H6">
        <v>72</v>
      </c>
      <c r="I6">
        <f t="shared" si="1"/>
        <v>72</v>
      </c>
      <c r="J6">
        <v>72</v>
      </c>
      <c r="K6">
        <v>40</v>
      </c>
      <c r="L6">
        <v>40</v>
      </c>
      <c r="M6">
        <f t="shared" si="2"/>
        <v>72</v>
      </c>
      <c r="N6">
        <v>72</v>
      </c>
      <c r="O6">
        <f t="shared" si="3"/>
        <v>72</v>
      </c>
      <c r="P6">
        <v>72</v>
      </c>
      <c r="Q6">
        <v>12</v>
      </c>
      <c r="R6">
        <v>12</v>
      </c>
      <c r="S6">
        <f t="shared" si="4"/>
        <v>72</v>
      </c>
      <c r="T6">
        <v>72</v>
      </c>
      <c r="U6">
        <f t="shared" si="5"/>
        <v>72</v>
      </c>
      <c r="V6">
        <v>72</v>
      </c>
      <c r="W6">
        <f t="shared" si="6"/>
        <v>72</v>
      </c>
      <c r="X6">
        <v>72</v>
      </c>
    </row>
    <row r="7" spans="1:24" x14ac:dyDescent="0.25">
      <c r="A7">
        <v>106</v>
      </c>
      <c r="B7">
        <v>406</v>
      </c>
      <c r="C7">
        <v>372</v>
      </c>
      <c r="D7">
        <v>370</v>
      </c>
      <c r="E7">
        <v>34</v>
      </c>
      <c r="F7">
        <v>26</v>
      </c>
      <c r="G7">
        <f t="shared" si="0"/>
        <v>406</v>
      </c>
      <c r="H7">
        <v>404</v>
      </c>
      <c r="I7">
        <f t="shared" si="1"/>
        <v>406</v>
      </c>
      <c r="J7">
        <v>406</v>
      </c>
      <c r="K7">
        <v>108</v>
      </c>
      <c r="L7">
        <v>104</v>
      </c>
      <c r="M7">
        <f t="shared" si="2"/>
        <v>406</v>
      </c>
      <c r="N7">
        <v>388</v>
      </c>
      <c r="O7">
        <f t="shared" si="3"/>
        <v>406</v>
      </c>
      <c r="P7">
        <v>402</v>
      </c>
      <c r="Q7">
        <v>88</v>
      </c>
      <c r="R7">
        <v>80</v>
      </c>
      <c r="S7">
        <f t="shared" si="4"/>
        <v>406</v>
      </c>
      <c r="T7">
        <v>404</v>
      </c>
      <c r="U7">
        <f t="shared" si="5"/>
        <v>406</v>
      </c>
      <c r="V7">
        <v>404</v>
      </c>
      <c r="W7">
        <f t="shared" si="6"/>
        <v>406</v>
      </c>
      <c r="X7">
        <v>406</v>
      </c>
    </row>
    <row r="8" spans="1:24" x14ac:dyDescent="0.25">
      <c r="A8">
        <v>107</v>
      </c>
      <c r="B8">
        <v>86</v>
      </c>
      <c r="C8">
        <v>60</v>
      </c>
      <c r="D8">
        <v>50</v>
      </c>
      <c r="E8">
        <v>34</v>
      </c>
      <c r="F8">
        <v>34</v>
      </c>
      <c r="G8">
        <f t="shared" si="0"/>
        <v>86</v>
      </c>
      <c r="H8">
        <v>76</v>
      </c>
      <c r="I8">
        <f t="shared" si="1"/>
        <v>86</v>
      </c>
      <c r="J8">
        <v>82</v>
      </c>
      <c r="K8">
        <v>78</v>
      </c>
      <c r="L8">
        <v>72</v>
      </c>
      <c r="M8">
        <f t="shared" si="2"/>
        <v>86</v>
      </c>
      <c r="N8">
        <v>82</v>
      </c>
      <c r="O8">
        <f t="shared" si="3"/>
        <v>86</v>
      </c>
      <c r="P8">
        <v>84</v>
      </c>
      <c r="Q8">
        <v>78</v>
      </c>
      <c r="R8">
        <v>76</v>
      </c>
      <c r="S8">
        <f t="shared" si="4"/>
        <v>86</v>
      </c>
      <c r="T8">
        <v>80</v>
      </c>
      <c r="U8">
        <f t="shared" si="5"/>
        <v>86</v>
      </c>
      <c r="V8">
        <v>84</v>
      </c>
      <c r="W8">
        <f t="shared" si="6"/>
        <v>86</v>
      </c>
      <c r="X8">
        <v>84</v>
      </c>
    </row>
    <row r="9" spans="1:24" x14ac:dyDescent="0.25">
      <c r="A9">
        <v>108</v>
      </c>
      <c r="B9">
        <v>108</v>
      </c>
      <c r="C9">
        <v>108</v>
      </c>
      <c r="D9">
        <v>108</v>
      </c>
      <c r="E9">
        <v>106</v>
      </c>
      <c r="F9">
        <v>106</v>
      </c>
      <c r="G9">
        <f t="shared" si="0"/>
        <v>108</v>
      </c>
      <c r="H9">
        <v>108</v>
      </c>
      <c r="I9">
        <f t="shared" si="1"/>
        <v>108</v>
      </c>
      <c r="J9">
        <v>108</v>
      </c>
      <c r="K9">
        <v>22</v>
      </c>
      <c r="L9">
        <v>22</v>
      </c>
      <c r="M9">
        <f t="shared" si="2"/>
        <v>108</v>
      </c>
      <c r="N9">
        <v>108</v>
      </c>
      <c r="O9">
        <f t="shared" si="3"/>
        <v>108</v>
      </c>
      <c r="P9">
        <v>108</v>
      </c>
      <c r="Q9">
        <v>106</v>
      </c>
      <c r="R9">
        <v>106</v>
      </c>
      <c r="S9">
        <f t="shared" si="4"/>
        <v>108</v>
      </c>
      <c r="T9">
        <v>108</v>
      </c>
      <c r="U9">
        <f t="shared" si="5"/>
        <v>108</v>
      </c>
      <c r="V9">
        <v>108</v>
      </c>
      <c r="W9">
        <f t="shared" si="6"/>
        <v>108</v>
      </c>
      <c r="X9">
        <v>108</v>
      </c>
    </row>
    <row r="10" spans="1:24" x14ac:dyDescent="0.25">
      <c r="A10">
        <v>109</v>
      </c>
      <c r="B10">
        <v>50</v>
      </c>
      <c r="C10">
        <v>50</v>
      </c>
      <c r="D10">
        <v>50</v>
      </c>
      <c r="E10">
        <v>20</v>
      </c>
      <c r="F10">
        <v>20</v>
      </c>
      <c r="G10">
        <f t="shared" si="0"/>
        <v>50</v>
      </c>
      <c r="H10">
        <v>50</v>
      </c>
      <c r="I10">
        <f t="shared" si="1"/>
        <v>50</v>
      </c>
      <c r="J10">
        <v>50</v>
      </c>
      <c r="K10">
        <v>24</v>
      </c>
      <c r="L10">
        <v>24</v>
      </c>
      <c r="M10">
        <f t="shared" si="2"/>
        <v>50</v>
      </c>
      <c r="N10">
        <v>50</v>
      </c>
      <c r="O10">
        <f t="shared" si="3"/>
        <v>50</v>
      </c>
      <c r="P10">
        <v>50</v>
      </c>
      <c r="Q10">
        <v>22</v>
      </c>
      <c r="R10">
        <v>22</v>
      </c>
      <c r="S10">
        <f t="shared" si="4"/>
        <v>50</v>
      </c>
      <c r="T10">
        <v>50</v>
      </c>
      <c r="U10">
        <f t="shared" si="5"/>
        <v>50</v>
      </c>
      <c r="V10">
        <v>50</v>
      </c>
      <c r="W10">
        <f t="shared" si="6"/>
        <v>50</v>
      </c>
      <c r="X10">
        <v>50</v>
      </c>
    </row>
    <row r="11" spans="1:24" x14ac:dyDescent="0.25">
      <c r="A11">
        <v>110</v>
      </c>
      <c r="B11">
        <v>88</v>
      </c>
      <c r="C11">
        <v>86</v>
      </c>
      <c r="D11">
        <v>84</v>
      </c>
      <c r="E11">
        <v>56</v>
      </c>
      <c r="F11">
        <v>56</v>
      </c>
      <c r="G11">
        <f t="shared" si="0"/>
        <v>88</v>
      </c>
      <c r="H11">
        <v>88</v>
      </c>
      <c r="I11">
        <f t="shared" si="1"/>
        <v>88</v>
      </c>
      <c r="J11">
        <v>88</v>
      </c>
      <c r="K11">
        <v>68</v>
      </c>
      <c r="L11">
        <v>68</v>
      </c>
      <c r="M11">
        <f t="shared" si="2"/>
        <v>88</v>
      </c>
      <c r="N11">
        <v>88</v>
      </c>
      <c r="O11">
        <f t="shared" si="3"/>
        <v>88</v>
      </c>
      <c r="P11">
        <v>88</v>
      </c>
      <c r="Q11">
        <v>72</v>
      </c>
      <c r="R11">
        <v>72</v>
      </c>
      <c r="S11">
        <f t="shared" si="4"/>
        <v>88</v>
      </c>
      <c r="T11">
        <v>88</v>
      </c>
      <c r="U11">
        <f t="shared" si="5"/>
        <v>88</v>
      </c>
      <c r="V11">
        <v>88</v>
      </c>
      <c r="W11">
        <f t="shared" si="6"/>
        <v>88</v>
      </c>
      <c r="X11">
        <v>88</v>
      </c>
    </row>
    <row r="12" spans="1:24" x14ac:dyDescent="0.25">
      <c r="A12">
        <v>111</v>
      </c>
      <c r="B12">
        <v>10</v>
      </c>
      <c r="C12">
        <v>10</v>
      </c>
      <c r="D12">
        <v>10</v>
      </c>
      <c r="E12">
        <v>10</v>
      </c>
      <c r="F12">
        <v>10</v>
      </c>
      <c r="G12">
        <v>10</v>
      </c>
      <c r="H12">
        <v>10</v>
      </c>
      <c r="I12">
        <v>10</v>
      </c>
      <c r="J12">
        <v>10</v>
      </c>
      <c r="K12">
        <v>6</v>
      </c>
      <c r="L12">
        <v>6</v>
      </c>
      <c r="M12">
        <f t="shared" si="2"/>
        <v>10</v>
      </c>
      <c r="N12">
        <v>10</v>
      </c>
      <c r="O12">
        <v>10</v>
      </c>
      <c r="P12">
        <v>10</v>
      </c>
      <c r="Q12">
        <v>10</v>
      </c>
      <c r="R12">
        <v>10</v>
      </c>
      <c r="S12">
        <v>10</v>
      </c>
      <c r="T12">
        <v>10</v>
      </c>
      <c r="U12">
        <v>10</v>
      </c>
      <c r="V12">
        <v>10</v>
      </c>
      <c r="W12">
        <v>10</v>
      </c>
      <c r="X12">
        <v>10</v>
      </c>
    </row>
    <row r="13" spans="1:24" x14ac:dyDescent="0.25">
      <c r="A13">
        <v>112</v>
      </c>
      <c r="B13">
        <v>123</v>
      </c>
      <c r="C13">
        <v>85</v>
      </c>
      <c r="D13">
        <v>85</v>
      </c>
      <c r="E13">
        <v>71</v>
      </c>
      <c r="F13">
        <v>71</v>
      </c>
      <c r="G13">
        <f t="shared" si="0"/>
        <v>123</v>
      </c>
      <c r="H13">
        <v>123</v>
      </c>
      <c r="I13">
        <f t="shared" si="1"/>
        <v>123</v>
      </c>
      <c r="J13">
        <v>123</v>
      </c>
      <c r="K13">
        <v>78</v>
      </c>
      <c r="L13">
        <v>78</v>
      </c>
      <c r="M13">
        <f t="shared" si="2"/>
        <v>123</v>
      </c>
      <c r="N13">
        <v>123</v>
      </c>
      <c r="O13">
        <f t="shared" si="3"/>
        <v>123</v>
      </c>
      <c r="P13">
        <v>123</v>
      </c>
      <c r="Q13">
        <v>120</v>
      </c>
      <c r="R13">
        <v>120</v>
      </c>
      <c r="S13">
        <f t="shared" si="4"/>
        <v>123</v>
      </c>
      <c r="T13">
        <v>123</v>
      </c>
      <c r="U13">
        <f t="shared" si="5"/>
        <v>123</v>
      </c>
      <c r="V13">
        <v>123</v>
      </c>
      <c r="W13">
        <f t="shared" si="6"/>
        <v>123</v>
      </c>
      <c r="X13">
        <v>123</v>
      </c>
    </row>
    <row r="14" spans="1:24" x14ac:dyDescent="0.25">
      <c r="A14">
        <v>113</v>
      </c>
      <c r="B14">
        <v>10</v>
      </c>
      <c r="C14">
        <v>4</v>
      </c>
      <c r="D14">
        <v>4</v>
      </c>
      <c r="E14">
        <v>4</v>
      </c>
      <c r="F14">
        <v>4</v>
      </c>
      <c r="G14">
        <f t="shared" si="0"/>
        <v>10</v>
      </c>
      <c r="H14">
        <v>10</v>
      </c>
      <c r="I14">
        <f t="shared" si="1"/>
        <v>10</v>
      </c>
      <c r="J14">
        <v>10</v>
      </c>
      <c r="K14">
        <v>4</v>
      </c>
      <c r="L14">
        <v>2</v>
      </c>
      <c r="M14">
        <f t="shared" si="2"/>
        <v>10</v>
      </c>
      <c r="N14">
        <v>7</v>
      </c>
      <c r="O14">
        <f t="shared" si="3"/>
        <v>10</v>
      </c>
      <c r="P14">
        <v>10</v>
      </c>
      <c r="Q14">
        <v>2</v>
      </c>
      <c r="R14">
        <v>2</v>
      </c>
      <c r="S14">
        <f t="shared" si="4"/>
        <v>10</v>
      </c>
      <c r="T14">
        <v>10</v>
      </c>
      <c r="U14">
        <f t="shared" si="5"/>
        <v>10</v>
      </c>
      <c r="V14">
        <v>10</v>
      </c>
      <c r="W14">
        <f t="shared" si="6"/>
        <v>10</v>
      </c>
      <c r="X14">
        <v>10</v>
      </c>
    </row>
    <row r="15" spans="1:24" x14ac:dyDescent="0.25">
      <c r="A15">
        <v>114</v>
      </c>
      <c r="B15">
        <v>36</v>
      </c>
      <c r="C15">
        <v>34</v>
      </c>
      <c r="D15">
        <v>34</v>
      </c>
      <c r="E15">
        <v>26</v>
      </c>
      <c r="F15">
        <v>26</v>
      </c>
      <c r="G15">
        <f t="shared" si="0"/>
        <v>36</v>
      </c>
      <c r="H15">
        <v>36</v>
      </c>
      <c r="I15">
        <f t="shared" si="1"/>
        <v>36</v>
      </c>
      <c r="J15">
        <v>36</v>
      </c>
      <c r="K15">
        <v>14</v>
      </c>
      <c r="L15">
        <v>14</v>
      </c>
      <c r="M15">
        <f t="shared" si="2"/>
        <v>36</v>
      </c>
      <c r="N15">
        <v>36</v>
      </c>
      <c r="O15">
        <f t="shared" si="3"/>
        <v>36</v>
      </c>
      <c r="P15">
        <v>36</v>
      </c>
      <c r="Q15">
        <v>32</v>
      </c>
      <c r="R15">
        <v>32</v>
      </c>
      <c r="S15">
        <f t="shared" si="4"/>
        <v>36</v>
      </c>
      <c r="T15">
        <v>36</v>
      </c>
      <c r="U15">
        <f t="shared" si="5"/>
        <v>36</v>
      </c>
      <c r="V15">
        <v>36</v>
      </c>
      <c r="W15">
        <f t="shared" si="6"/>
        <v>36</v>
      </c>
      <c r="X15">
        <v>36</v>
      </c>
    </row>
    <row r="16" spans="1:24" x14ac:dyDescent="0.25">
      <c r="A16">
        <v>115</v>
      </c>
      <c r="B16">
        <v>16</v>
      </c>
      <c r="C16">
        <v>14</v>
      </c>
      <c r="D16">
        <v>14</v>
      </c>
      <c r="E16">
        <v>10</v>
      </c>
      <c r="F16">
        <v>10</v>
      </c>
      <c r="G16">
        <f t="shared" si="0"/>
        <v>16</v>
      </c>
      <c r="H16">
        <v>16</v>
      </c>
      <c r="I16">
        <f t="shared" si="1"/>
        <v>16</v>
      </c>
      <c r="J16">
        <v>16</v>
      </c>
      <c r="K16">
        <v>2</v>
      </c>
      <c r="L16">
        <v>2</v>
      </c>
      <c r="M16">
        <f t="shared" si="2"/>
        <v>16</v>
      </c>
      <c r="N16">
        <v>16</v>
      </c>
      <c r="O16">
        <f t="shared" si="3"/>
        <v>16</v>
      </c>
      <c r="P16">
        <v>16</v>
      </c>
      <c r="Q16">
        <v>8</v>
      </c>
      <c r="R16">
        <v>8</v>
      </c>
      <c r="S16">
        <f t="shared" si="4"/>
        <v>16</v>
      </c>
      <c r="T16">
        <v>16</v>
      </c>
      <c r="U16">
        <f t="shared" si="5"/>
        <v>16</v>
      </c>
      <c r="V16">
        <v>16</v>
      </c>
      <c r="W16">
        <f t="shared" si="6"/>
        <v>16</v>
      </c>
      <c r="X16">
        <v>16</v>
      </c>
    </row>
    <row r="17" spans="1:24" x14ac:dyDescent="0.25">
      <c r="A17">
        <v>116</v>
      </c>
      <c r="B17">
        <v>47</v>
      </c>
      <c r="C17">
        <v>33</v>
      </c>
      <c r="D17">
        <v>33</v>
      </c>
      <c r="E17">
        <v>15</v>
      </c>
      <c r="F17">
        <v>15</v>
      </c>
      <c r="G17">
        <f t="shared" si="0"/>
        <v>47</v>
      </c>
      <c r="H17">
        <v>47</v>
      </c>
      <c r="I17">
        <f t="shared" si="1"/>
        <v>47</v>
      </c>
      <c r="J17">
        <v>47</v>
      </c>
      <c r="K17">
        <v>27</v>
      </c>
      <c r="L17">
        <v>27</v>
      </c>
      <c r="M17">
        <f t="shared" si="2"/>
        <v>47</v>
      </c>
      <c r="N17">
        <v>47</v>
      </c>
      <c r="O17">
        <f t="shared" si="3"/>
        <v>47</v>
      </c>
      <c r="P17">
        <v>47</v>
      </c>
      <c r="Q17">
        <v>21</v>
      </c>
      <c r="R17">
        <v>19</v>
      </c>
      <c r="S17">
        <f t="shared" si="4"/>
        <v>47</v>
      </c>
      <c r="T17">
        <v>47</v>
      </c>
      <c r="U17">
        <f t="shared" si="5"/>
        <v>47</v>
      </c>
      <c r="V17">
        <v>47</v>
      </c>
      <c r="W17">
        <f t="shared" si="6"/>
        <v>47</v>
      </c>
      <c r="X17">
        <v>47</v>
      </c>
    </row>
    <row r="18" spans="1:24" x14ac:dyDescent="0.25">
      <c r="A18">
        <v>117</v>
      </c>
      <c r="B18">
        <v>86</v>
      </c>
      <c r="C18">
        <v>59</v>
      </c>
      <c r="D18">
        <v>59</v>
      </c>
      <c r="E18">
        <v>43</v>
      </c>
      <c r="F18">
        <v>42</v>
      </c>
      <c r="G18">
        <f t="shared" si="0"/>
        <v>86</v>
      </c>
      <c r="H18">
        <v>85</v>
      </c>
      <c r="I18">
        <f t="shared" si="1"/>
        <v>86</v>
      </c>
      <c r="J18">
        <v>86</v>
      </c>
      <c r="K18">
        <v>44</v>
      </c>
      <c r="L18">
        <v>44</v>
      </c>
      <c r="M18">
        <f t="shared" si="2"/>
        <v>86</v>
      </c>
      <c r="N18">
        <v>86</v>
      </c>
      <c r="O18">
        <f t="shared" si="3"/>
        <v>86</v>
      </c>
      <c r="P18">
        <v>86</v>
      </c>
      <c r="Q18">
        <v>61</v>
      </c>
      <c r="R18">
        <v>60</v>
      </c>
      <c r="S18">
        <f t="shared" si="4"/>
        <v>86</v>
      </c>
      <c r="T18">
        <v>86</v>
      </c>
      <c r="U18">
        <f t="shared" si="5"/>
        <v>86</v>
      </c>
      <c r="V18">
        <v>86</v>
      </c>
      <c r="W18">
        <f t="shared" si="6"/>
        <v>86</v>
      </c>
      <c r="X18">
        <v>86</v>
      </c>
    </row>
    <row r="19" spans="1:24" x14ac:dyDescent="0.25">
      <c r="A19">
        <v>118</v>
      </c>
      <c r="B19">
        <v>82</v>
      </c>
      <c r="C19">
        <v>46</v>
      </c>
      <c r="D19">
        <v>42</v>
      </c>
      <c r="E19">
        <v>38</v>
      </c>
      <c r="F19">
        <v>34</v>
      </c>
      <c r="G19">
        <f t="shared" si="0"/>
        <v>82</v>
      </c>
      <c r="H19">
        <v>64</v>
      </c>
      <c r="I19">
        <f t="shared" si="1"/>
        <v>82</v>
      </c>
      <c r="J19">
        <v>76</v>
      </c>
      <c r="K19">
        <v>40</v>
      </c>
      <c r="L19">
        <v>34</v>
      </c>
      <c r="M19">
        <f t="shared" si="2"/>
        <v>82</v>
      </c>
      <c r="N19">
        <v>78</v>
      </c>
      <c r="O19">
        <f t="shared" si="3"/>
        <v>82</v>
      </c>
      <c r="P19">
        <v>74</v>
      </c>
      <c r="Q19">
        <v>38</v>
      </c>
      <c r="R19">
        <v>34</v>
      </c>
      <c r="S19">
        <f t="shared" si="4"/>
        <v>82</v>
      </c>
      <c r="T19">
        <v>72</v>
      </c>
      <c r="U19">
        <f t="shared" si="5"/>
        <v>82</v>
      </c>
      <c r="V19">
        <v>76</v>
      </c>
      <c r="W19">
        <f t="shared" si="6"/>
        <v>82</v>
      </c>
      <c r="X19">
        <v>76</v>
      </c>
    </row>
    <row r="20" spans="1:24" x14ac:dyDescent="0.25">
      <c r="A20">
        <v>119</v>
      </c>
      <c r="B20">
        <v>262</v>
      </c>
      <c r="C20">
        <v>138</v>
      </c>
      <c r="D20">
        <v>137</v>
      </c>
      <c r="E20">
        <v>117</v>
      </c>
      <c r="F20">
        <v>110</v>
      </c>
      <c r="G20">
        <f t="shared" si="0"/>
        <v>262</v>
      </c>
      <c r="H20">
        <v>261</v>
      </c>
      <c r="I20">
        <f t="shared" si="1"/>
        <v>262</v>
      </c>
      <c r="J20">
        <v>262</v>
      </c>
      <c r="K20">
        <v>104</v>
      </c>
      <c r="L20">
        <v>104</v>
      </c>
      <c r="M20">
        <f t="shared" si="2"/>
        <v>262</v>
      </c>
      <c r="N20">
        <v>262</v>
      </c>
      <c r="O20">
        <f t="shared" si="3"/>
        <v>262</v>
      </c>
      <c r="P20">
        <v>261</v>
      </c>
      <c r="Q20">
        <v>236</v>
      </c>
      <c r="R20">
        <v>235</v>
      </c>
      <c r="S20">
        <f t="shared" si="4"/>
        <v>262</v>
      </c>
      <c r="T20">
        <v>262</v>
      </c>
      <c r="U20">
        <f t="shared" si="5"/>
        <v>262</v>
      </c>
      <c r="V20">
        <v>262</v>
      </c>
      <c r="W20">
        <f t="shared" si="6"/>
        <v>262</v>
      </c>
      <c r="X20">
        <v>262</v>
      </c>
    </row>
    <row r="21" spans="1:24" x14ac:dyDescent="0.25">
      <c r="A21">
        <v>120</v>
      </c>
      <c r="B21">
        <v>32</v>
      </c>
      <c r="C21">
        <v>32</v>
      </c>
      <c r="D21">
        <v>32</v>
      </c>
      <c r="E21">
        <v>32</v>
      </c>
      <c r="F21">
        <v>32</v>
      </c>
      <c r="G21">
        <f t="shared" si="0"/>
        <v>32</v>
      </c>
      <c r="H21">
        <v>32</v>
      </c>
      <c r="I21">
        <f t="shared" si="1"/>
        <v>32</v>
      </c>
      <c r="J21">
        <v>32</v>
      </c>
      <c r="K21">
        <v>26</v>
      </c>
      <c r="L21">
        <v>26</v>
      </c>
      <c r="M21">
        <f t="shared" si="2"/>
        <v>32</v>
      </c>
      <c r="N21">
        <v>32</v>
      </c>
      <c r="O21">
        <f t="shared" si="3"/>
        <v>32</v>
      </c>
      <c r="P21">
        <v>32</v>
      </c>
      <c r="Q21">
        <v>32</v>
      </c>
      <c r="R21">
        <v>32</v>
      </c>
      <c r="S21">
        <f t="shared" si="4"/>
        <v>32</v>
      </c>
      <c r="T21">
        <v>32</v>
      </c>
      <c r="U21">
        <f t="shared" si="5"/>
        <v>32</v>
      </c>
      <c r="V21">
        <v>32</v>
      </c>
      <c r="W21">
        <f t="shared" si="6"/>
        <v>32</v>
      </c>
      <c r="X21">
        <v>32</v>
      </c>
    </row>
    <row r="22" spans="1:24" x14ac:dyDescent="0.25">
      <c r="A22">
        <v>121</v>
      </c>
      <c r="B22">
        <v>58</v>
      </c>
      <c r="C22">
        <v>50</v>
      </c>
      <c r="D22">
        <v>50</v>
      </c>
      <c r="E22">
        <v>46</v>
      </c>
      <c r="F22">
        <v>46</v>
      </c>
      <c r="G22">
        <f t="shared" si="0"/>
        <v>58</v>
      </c>
      <c r="H22">
        <v>58</v>
      </c>
      <c r="I22">
        <f t="shared" si="1"/>
        <v>58</v>
      </c>
      <c r="J22">
        <v>58</v>
      </c>
      <c r="K22">
        <v>18</v>
      </c>
      <c r="L22">
        <v>16</v>
      </c>
      <c r="M22">
        <f t="shared" si="2"/>
        <v>58</v>
      </c>
      <c r="N22">
        <v>56</v>
      </c>
      <c r="O22">
        <f t="shared" si="3"/>
        <v>58</v>
      </c>
      <c r="P22">
        <v>58</v>
      </c>
      <c r="Q22">
        <v>52</v>
      </c>
      <c r="R22">
        <v>52</v>
      </c>
      <c r="S22">
        <f t="shared" si="4"/>
        <v>58</v>
      </c>
      <c r="T22">
        <v>58</v>
      </c>
      <c r="U22">
        <f t="shared" si="5"/>
        <v>58</v>
      </c>
      <c r="V22">
        <v>58</v>
      </c>
      <c r="W22">
        <f t="shared" si="6"/>
        <v>58</v>
      </c>
      <c r="X22">
        <v>58</v>
      </c>
    </row>
    <row r="23" spans="1:24" x14ac:dyDescent="0.25">
      <c r="A23">
        <v>122</v>
      </c>
      <c r="B23">
        <v>734</v>
      </c>
      <c r="C23">
        <v>726</v>
      </c>
      <c r="D23">
        <v>726</v>
      </c>
      <c r="E23">
        <v>688</v>
      </c>
      <c r="F23">
        <v>684</v>
      </c>
      <c r="G23">
        <f t="shared" si="0"/>
        <v>734</v>
      </c>
      <c r="H23">
        <v>734</v>
      </c>
      <c r="I23">
        <f t="shared" si="1"/>
        <v>734</v>
      </c>
      <c r="J23">
        <v>734</v>
      </c>
      <c r="K23">
        <v>188</v>
      </c>
      <c r="L23">
        <v>188</v>
      </c>
      <c r="M23">
        <f t="shared" si="2"/>
        <v>734</v>
      </c>
      <c r="N23">
        <v>730</v>
      </c>
      <c r="O23">
        <f t="shared" si="3"/>
        <v>734</v>
      </c>
      <c r="P23">
        <v>734</v>
      </c>
      <c r="Q23">
        <v>724</v>
      </c>
      <c r="R23">
        <v>724</v>
      </c>
      <c r="S23">
        <f t="shared" si="4"/>
        <v>734</v>
      </c>
      <c r="T23">
        <v>732</v>
      </c>
      <c r="U23">
        <f t="shared" si="5"/>
        <v>734</v>
      </c>
      <c r="V23">
        <v>734</v>
      </c>
      <c r="W23">
        <f t="shared" si="6"/>
        <v>734</v>
      </c>
      <c r="X23">
        <v>734</v>
      </c>
    </row>
    <row r="24" spans="1:24" x14ac:dyDescent="0.25">
      <c r="A24">
        <v>123</v>
      </c>
      <c r="B24">
        <v>804</v>
      </c>
      <c r="C24">
        <v>758</v>
      </c>
      <c r="D24">
        <v>752</v>
      </c>
      <c r="E24">
        <v>350</v>
      </c>
      <c r="F24">
        <v>350</v>
      </c>
      <c r="G24">
        <f t="shared" si="0"/>
        <v>804</v>
      </c>
      <c r="H24">
        <v>800</v>
      </c>
      <c r="I24">
        <f t="shared" si="1"/>
        <v>804</v>
      </c>
      <c r="J24">
        <v>804</v>
      </c>
      <c r="K24">
        <v>46</v>
      </c>
      <c r="L24">
        <v>46</v>
      </c>
      <c r="M24">
        <f t="shared" si="2"/>
        <v>804</v>
      </c>
      <c r="N24">
        <v>798</v>
      </c>
      <c r="O24">
        <f t="shared" si="3"/>
        <v>804</v>
      </c>
      <c r="P24">
        <v>804</v>
      </c>
      <c r="Q24">
        <v>740</v>
      </c>
      <c r="R24">
        <v>740</v>
      </c>
      <c r="S24">
        <f t="shared" si="4"/>
        <v>804</v>
      </c>
      <c r="T24">
        <v>804</v>
      </c>
      <c r="U24">
        <f t="shared" si="5"/>
        <v>804</v>
      </c>
      <c r="V24">
        <v>804</v>
      </c>
      <c r="W24">
        <f t="shared" si="6"/>
        <v>804</v>
      </c>
      <c r="X24">
        <v>804</v>
      </c>
    </row>
    <row r="25" spans="1:24" x14ac:dyDescent="0.25">
      <c r="A25">
        <v>124</v>
      </c>
      <c r="B25">
        <v>10</v>
      </c>
      <c r="C25">
        <v>10</v>
      </c>
      <c r="D25">
        <v>10</v>
      </c>
      <c r="E25">
        <v>10</v>
      </c>
      <c r="F25">
        <v>10</v>
      </c>
      <c r="G25">
        <v>10</v>
      </c>
      <c r="H25">
        <v>10</v>
      </c>
      <c r="I25">
        <v>10</v>
      </c>
      <c r="J25">
        <v>10</v>
      </c>
      <c r="K25">
        <v>10</v>
      </c>
      <c r="L25">
        <v>10</v>
      </c>
      <c r="M25">
        <v>10</v>
      </c>
      <c r="N25">
        <v>10</v>
      </c>
      <c r="O25">
        <v>10</v>
      </c>
      <c r="P25">
        <v>10</v>
      </c>
      <c r="Q25">
        <v>10</v>
      </c>
      <c r="R25">
        <v>10</v>
      </c>
      <c r="S25">
        <v>10</v>
      </c>
      <c r="T25">
        <v>10</v>
      </c>
      <c r="U25">
        <v>10</v>
      </c>
      <c r="V25">
        <v>10</v>
      </c>
      <c r="W25">
        <v>10</v>
      </c>
      <c r="X25">
        <v>10</v>
      </c>
    </row>
    <row r="26" spans="1:24" x14ac:dyDescent="0.25">
      <c r="A26">
        <v>125</v>
      </c>
      <c r="B26">
        <v>20</v>
      </c>
      <c r="C26">
        <v>20</v>
      </c>
      <c r="D26">
        <v>20</v>
      </c>
      <c r="E26">
        <v>16</v>
      </c>
      <c r="F26">
        <v>16</v>
      </c>
      <c r="G26">
        <f t="shared" si="0"/>
        <v>20</v>
      </c>
      <c r="H26">
        <v>20</v>
      </c>
      <c r="I26">
        <f t="shared" si="1"/>
        <v>20</v>
      </c>
      <c r="J26">
        <v>20</v>
      </c>
      <c r="K26">
        <v>10</v>
      </c>
      <c r="L26">
        <v>5</v>
      </c>
      <c r="M26">
        <f t="shared" si="2"/>
        <v>20</v>
      </c>
      <c r="N26">
        <v>20</v>
      </c>
      <c r="O26">
        <f t="shared" si="3"/>
        <v>20</v>
      </c>
      <c r="P26">
        <v>20</v>
      </c>
      <c r="Q26">
        <v>20</v>
      </c>
      <c r="R26">
        <v>20</v>
      </c>
      <c r="S26">
        <f t="shared" si="4"/>
        <v>20</v>
      </c>
      <c r="T26">
        <v>20</v>
      </c>
      <c r="U26">
        <f t="shared" si="5"/>
        <v>20</v>
      </c>
      <c r="V26">
        <v>20</v>
      </c>
      <c r="W26">
        <f t="shared" si="6"/>
        <v>20</v>
      </c>
      <c r="X26">
        <v>20</v>
      </c>
    </row>
    <row r="27" spans="1:24" x14ac:dyDescent="0.25">
      <c r="A27">
        <v>126</v>
      </c>
      <c r="B27">
        <v>91</v>
      </c>
      <c r="C27">
        <v>84</v>
      </c>
      <c r="D27">
        <v>84</v>
      </c>
      <c r="E27">
        <v>69</v>
      </c>
      <c r="F27">
        <v>62</v>
      </c>
      <c r="G27">
        <f t="shared" si="0"/>
        <v>91</v>
      </c>
      <c r="H27">
        <v>91</v>
      </c>
      <c r="I27">
        <f t="shared" si="1"/>
        <v>91</v>
      </c>
      <c r="J27">
        <v>91</v>
      </c>
      <c r="K27">
        <v>55</v>
      </c>
      <c r="L27">
        <v>55</v>
      </c>
      <c r="M27">
        <f t="shared" si="2"/>
        <v>91</v>
      </c>
      <c r="N27">
        <v>90</v>
      </c>
      <c r="O27">
        <f t="shared" si="3"/>
        <v>91</v>
      </c>
      <c r="P27">
        <v>91</v>
      </c>
      <c r="Q27">
        <v>83</v>
      </c>
      <c r="R27">
        <v>83</v>
      </c>
      <c r="S27">
        <f t="shared" si="4"/>
        <v>91</v>
      </c>
      <c r="T27">
        <v>91</v>
      </c>
      <c r="U27">
        <f t="shared" si="5"/>
        <v>91</v>
      </c>
      <c r="V27">
        <v>91</v>
      </c>
      <c r="W27">
        <f t="shared" si="6"/>
        <v>91</v>
      </c>
      <c r="X27">
        <v>91</v>
      </c>
    </row>
    <row r="28" spans="1:24" x14ac:dyDescent="0.25">
      <c r="A28">
        <v>127</v>
      </c>
      <c r="B28">
        <v>16</v>
      </c>
      <c r="C28">
        <v>6</v>
      </c>
      <c r="D28">
        <v>6</v>
      </c>
      <c r="E28">
        <v>4</v>
      </c>
      <c r="F28">
        <v>4</v>
      </c>
      <c r="G28">
        <f t="shared" si="0"/>
        <v>16</v>
      </c>
      <c r="H28">
        <v>16</v>
      </c>
      <c r="I28">
        <f t="shared" si="1"/>
        <v>16</v>
      </c>
      <c r="J28">
        <v>16</v>
      </c>
      <c r="K28">
        <v>6</v>
      </c>
      <c r="L28">
        <v>4</v>
      </c>
      <c r="M28">
        <f t="shared" si="2"/>
        <v>16</v>
      </c>
      <c r="N28">
        <v>16</v>
      </c>
      <c r="O28">
        <f t="shared" si="3"/>
        <v>16</v>
      </c>
      <c r="P28">
        <v>16</v>
      </c>
      <c r="Q28">
        <v>2</v>
      </c>
      <c r="R28">
        <v>2</v>
      </c>
      <c r="S28">
        <f t="shared" si="4"/>
        <v>16</v>
      </c>
      <c r="T28">
        <v>16</v>
      </c>
      <c r="U28">
        <f t="shared" si="5"/>
        <v>16</v>
      </c>
      <c r="V28">
        <v>16</v>
      </c>
      <c r="W28">
        <f t="shared" si="6"/>
        <v>16</v>
      </c>
      <c r="X28">
        <v>16</v>
      </c>
    </row>
    <row r="29" spans="1:24" x14ac:dyDescent="0.25">
      <c r="A29">
        <v>128</v>
      </c>
      <c r="B29">
        <v>47</v>
      </c>
      <c r="C29">
        <v>45</v>
      </c>
      <c r="D29">
        <v>45</v>
      </c>
      <c r="E29">
        <v>26</v>
      </c>
      <c r="F29">
        <v>26</v>
      </c>
      <c r="G29">
        <f t="shared" si="0"/>
        <v>47</v>
      </c>
      <c r="H29">
        <v>47</v>
      </c>
      <c r="I29">
        <f t="shared" si="1"/>
        <v>47</v>
      </c>
      <c r="J29">
        <v>47</v>
      </c>
      <c r="K29">
        <v>9</v>
      </c>
      <c r="L29">
        <v>9</v>
      </c>
      <c r="M29">
        <f t="shared" si="2"/>
        <v>47</v>
      </c>
      <c r="N29">
        <v>46</v>
      </c>
      <c r="O29">
        <f t="shared" si="3"/>
        <v>47</v>
      </c>
      <c r="P29">
        <v>47</v>
      </c>
      <c r="Q29">
        <v>28</v>
      </c>
      <c r="R29">
        <v>28</v>
      </c>
      <c r="S29">
        <f t="shared" si="4"/>
        <v>47</v>
      </c>
      <c r="T29">
        <v>47</v>
      </c>
      <c r="U29">
        <f t="shared" si="5"/>
        <v>47</v>
      </c>
      <c r="V29">
        <v>47</v>
      </c>
      <c r="W29">
        <f t="shared" si="6"/>
        <v>47</v>
      </c>
      <c r="X29">
        <v>47</v>
      </c>
    </row>
    <row r="30" spans="1:24" x14ac:dyDescent="0.25">
      <c r="A30">
        <v>129</v>
      </c>
      <c r="B30">
        <v>30</v>
      </c>
      <c r="C30">
        <v>30</v>
      </c>
      <c r="D30">
        <v>30</v>
      </c>
      <c r="E30">
        <v>28</v>
      </c>
      <c r="F30">
        <v>28</v>
      </c>
      <c r="G30">
        <f t="shared" si="0"/>
        <v>30</v>
      </c>
      <c r="H30">
        <v>30</v>
      </c>
      <c r="I30">
        <f t="shared" si="1"/>
        <v>30</v>
      </c>
      <c r="J30">
        <v>30</v>
      </c>
      <c r="K30">
        <v>4</v>
      </c>
      <c r="L30">
        <v>4</v>
      </c>
      <c r="M30">
        <f t="shared" si="2"/>
        <v>30</v>
      </c>
      <c r="N30">
        <v>30</v>
      </c>
      <c r="O30">
        <f t="shared" si="3"/>
        <v>30</v>
      </c>
      <c r="P30">
        <v>30</v>
      </c>
      <c r="Q30">
        <v>30</v>
      </c>
      <c r="R30">
        <v>30</v>
      </c>
      <c r="S30">
        <f t="shared" si="4"/>
        <v>30</v>
      </c>
      <c r="T30">
        <v>30</v>
      </c>
      <c r="U30">
        <f t="shared" si="5"/>
        <v>30</v>
      </c>
      <c r="V30">
        <v>30</v>
      </c>
      <c r="W30">
        <f t="shared" si="6"/>
        <v>30</v>
      </c>
      <c r="X30">
        <v>30</v>
      </c>
    </row>
    <row r="31" spans="1:24" x14ac:dyDescent="0.25">
      <c r="A31">
        <v>130</v>
      </c>
      <c r="B31">
        <v>10</v>
      </c>
      <c r="C31">
        <v>10</v>
      </c>
      <c r="D31">
        <v>10</v>
      </c>
      <c r="E31">
        <v>10</v>
      </c>
      <c r="F31">
        <v>10</v>
      </c>
      <c r="G31">
        <v>10</v>
      </c>
      <c r="H31">
        <v>10</v>
      </c>
      <c r="I31">
        <v>10</v>
      </c>
      <c r="J31">
        <v>10</v>
      </c>
      <c r="K31">
        <v>10</v>
      </c>
      <c r="L31">
        <v>4</v>
      </c>
      <c r="M31">
        <v>10</v>
      </c>
      <c r="N31">
        <v>10</v>
      </c>
      <c r="O31">
        <v>10</v>
      </c>
      <c r="P31">
        <v>10</v>
      </c>
      <c r="Q31">
        <v>10</v>
      </c>
      <c r="R31">
        <v>10</v>
      </c>
      <c r="S31">
        <v>10</v>
      </c>
      <c r="T31">
        <v>10</v>
      </c>
      <c r="U31">
        <v>10</v>
      </c>
      <c r="V31">
        <v>10</v>
      </c>
      <c r="W31">
        <v>10</v>
      </c>
      <c r="X31">
        <v>10</v>
      </c>
    </row>
    <row r="32" spans="1:24" x14ac:dyDescent="0.25">
      <c r="A32">
        <v>131</v>
      </c>
      <c r="B32">
        <v>26</v>
      </c>
      <c r="C32">
        <v>24</v>
      </c>
      <c r="D32">
        <v>24</v>
      </c>
      <c r="E32">
        <v>24</v>
      </c>
      <c r="F32">
        <v>24</v>
      </c>
      <c r="G32">
        <f t="shared" si="0"/>
        <v>26</v>
      </c>
      <c r="H32">
        <v>26</v>
      </c>
      <c r="I32">
        <f t="shared" si="1"/>
        <v>26</v>
      </c>
      <c r="J32">
        <v>26</v>
      </c>
      <c r="K32">
        <v>10</v>
      </c>
      <c r="L32">
        <v>10</v>
      </c>
      <c r="M32">
        <f t="shared" si="2"/>
        <v>26</v>
      </c>
      <c r="N32">
        <v>26</v>
      </c>
      <c r="O32">
        <f t="shared" si="3"/>
        <v>26</v>
      </c>
      <c r="P32">
        <v>26</v>
      </c>
      <c r="Q32">
        <v>14</v>
      </c>
      <c r="R32">
        <v>14</v>
      </c>
      <c r="S32">
        <f t="shared" si="4"/>
        <v>26</v>
      </c>
      <c r="T32">
        <v>26</v>
      </c>
      <c r="U32">
        <f t="shared" si="5"/>
        <v>26</v>
      </c>
      <c r="V32">
        <v>26</v>
      </c>
      <c r="W32">
        <f t="shared" si="6"/>
        <v>26</v>
      </c>
      <c r="X32">
        <v>26</v>
      </c>
    </row>
    <row r="33" spans="1:24" x14ac:dyDescent="0.25">
      <c r="A33">
        <v>132</v>
      </c>
      <c r="B33">
        <v>10</v>
      </c>
      <c r="C33">
        <v>10</v>
      </c>
      <c r="D33">
        <v>10</v>
      </c>
      <c r="E33">
        <v>10</v>
      </c>
      <c r="F33">
        <v>10</v>
      </c>
      <c r="G33">
        <v>10</v>
      </c>
      <c r="H33">
        <v>10</v>
      </c>
      <c r="I33">
        <v>10</v>
      </c>
      <c r="J33">
        <v>10</v>
      </c>
      <c r="K33">
        <v>10</v>
      </c>
      <c r="L33">
        <v>8</v>
      </c>
      <c r="M33">
        <v>10</v>
      </c>
      <c r="N33">
        <v>10</v>
      </c>
      <c r="O33">
        <v>10</v>
      </c>
      <c r="P33">
        <v>10</v>
      </c>
      <c r="Q33">
        <v>10</v>
      </c>
      <c r="R33">
        <v>10</v>
      </c>
      <c r="S33">
        <v>10</v>
      </c>
      <c r="T33">
        <v>10</v>
      </c>
      <c r="U33">
        <v>10</v>
      </c>
      <c r="V33">
        <v>10</v>
      </c>
      <c r="W33">
        <v>10</v>
      </c>
      <c r="X33">
        <v>10</v>
      </c>
    </row>
    <row r="34" spans="1:24" x14ac:dyDescent="0.25">
      <c r="A34">
        <v>133</v>
      </c>
      <c r="B34">
        <v>98</v>
      </c>
      <c r="C34">
        <v>98</v>
      </c>
      <c r="D34">
        <v>98</v>
      </c>
      <c r="E34">
        <v>98</v>
      </c>
      <c r="F34">
        <v>98</v>
      </c>
      <c r="G34">
        <f t="shared" si="0"/>
        <v>98</v>
      </c>
      <c r="H34">
        <v>98</v>
      </c>
      <c r="I34">
        <f t="shared" si="1"/>
        <v>98</v>
      </c>
      <c r="J34">
        <v>98</v>
      </c>
      <c r="K34">
        <v>58</v>
      </c>
      <c r="L34">
        <v>58</v>
      </c>
      <c r="M34">
        <f t="shared" si="2"/>
        <v>98</v>
      </c>
      <c r="N34">
        <v>98</v>
      </c>
      <c r="O34">
        <f t="shared" si="3"/>
        <v>98</v>
      </c>
      <c r="P34">
        <v>98</v>
      </c>
      <c r="Q34">
        <v>96</v>
      </c>
      <c r="R34">
        <v>96</v>
      </c>
      <c r="S34">
        <f t="shared" si="4"/>
        <v>98</v>
      </c>
      <c r="T34">
        <v>98</v>
      </c>
      <c r="U34">
        <f t="shared" si="5"/>
        <v>98</v>
      </c>
      <c r="V34">
        <v>98</v>
      </c>
      <c r="W34">
        <f t="shared" si="6"/>
        <v>98</v>
      </c>
      <c r="X34">
        <v>98</v>
      </c>
    </row>
    <row r="35" spans="1:24" x14ac:dyDescent="0.25">
      <c r="A35">
        <v>134</v>
      </c>
      <c r="B35">
        <v>1190</v>
      </c>
      <c r="C35">
        <v>1188</v>
      </c>
      <c r="D35">
        <v>1188</v>
      </c>
      <c r="E35">
        <v>1138</v>
      </c>
      <c r="F35">
        <v>1138</v>
      </c>
      <c r="G35">
        <f t="shared" si="0"/>
        <v>1190</v>
      </c>
      <c r="H35">
        <v>1190</v>
      </c>
      <c r="I35">
        <f t="shared" si="1"/>
        <v>1190</v>
      </c>
      <c r="J35">
        <v>1190</v>
      </c>
      <c r="K35">
        <v>168</v>
      </c>
      <c r="L35">
        <v>162</v>
      </c>
      <c r="M35">
        <f t="shared" si="2"/>
        <v>1190</v>
      </c>
      <c r="N35">
        <v>1190</v>
      </c>
      <c r="O35">
        <f t="shared" si="3"/>
        <v>1190</v>
      </c>
      <c r="P35">
        <v>1190</v>
      </c>
      <c r="Q35">
        <v>1176</v>
      </c>
      <c r="R35">
        <v>1176</v>
      </c>
      <c r="S35">
        <f t="shared" si="4"/>
        <v>1190</v>
      </c>
      <c r="T35">
        <v>1186</v>
      </c>
      <c r="U35">
        <f t="shared" si="5"/>
        <v>1190</v>
      </c>
      <c r="V35">
        <v>1190</v>
      </c>
      <c r="W35">
        <f t="shared" si="6"/>
        <v>1190</v>
      </c>
      <c r="X35">
        <v>1190</v>
      </c>
    </row>
    <row r="36" spans="1:24" x14ac:dyDescent="0.25">
      <c r="A36">
        <v>135</v>
      </c>
      <c r="B36">
        <v>24</v>
      </c>
      <c r="C36">
        <v>24</v>
      </c>
      <c r="D36">
        <v>24</v>
      </c>
      <c r="E36">
        <v>22</v>
      </c>
      <c r="F36">
        <v>22</v>
      </c>
      <c r="G36">
        <f t="shared" si="0"/>
        <v>24</v>
      </c>
      <c r="H36">
        <v>24</v>
      </c>
      <c r="I36">
        <f t="shared" si="1"/>
        <v>24</v>
      </c>
      <c r="J36">
        <v>24</v>
      </c>
      <c r="K36">
        <v>2</v>
      </c>
      <c r="L36">
        <v>2</v>
      </c>
      <c r="M36">
        <f t="shared" si="2"/>
        <v>24</v>
      </c>
      <c r="N36">
        <v>24</v>
      </c>
      <c r="O36">
        <f t="shared" si="3"/>
        <v>24</v>
      </c>
      <c r="P36">
        <v>24</v>
      </c>
      <c r="Q36">
        <v>14</v>
      </c>
      <c r="R36">
        <v>14</v>
      </c>
      <c r="S36">
        <f t="shared" si="4"/>
        <v>24</v>
      </c>
      <c r="T36">
        <v>24</v>
      </c>
      <c r="U36">
        <f t="shared" si="5"/>
        <v>24</v>
      </c>
      <c r="V36">
        <v>24</v>
      </c>
      <c r="W36">
        <f t="shared" si="6"/>
        <v>24</v>
      </c>
      <c r="X36">
        <v>24</v>
      </c>
    </row>
    <row r="37" spans="1:24" x14ac:dyDescent="0.25">
      <c r="A37">
        <v>136</v>
      </c>
      <c r="B37">
        <v>10</v>
      </c>
      <c r="C37">
        <v>10</v>
      </c>
      <c r="D37">
        <v>10</v>
      </c>
      <c r="E37">
        <v>10</v>
      </c>
      <c r="F37">
        <v>10</v>
      </c>
      <c r="G37">
        <v>10</v>
      </c>
      <c r="H37">
        <v>10</v>
      </c>
      <c r="I37">
        <v>10</v>
      </c>
      <c r="J37">
        <v>10</v>
      </c>
      <c r="K37">
        <v>10</v>
      </c>
      <c r="L37">
        <v>4</v>
      </c>
      <c r="M37">
        <v>10</v>
      </c>
      <c r="N37">
        <v>10</v>
      </c>
      <c r="O37">
        <v>10</v>
      </c>
      <c r="P37">
        <v>10</v>
      </c>
      <c r="Q37">
        <v>10</v>
      </c>
      <c r="R37">
        <v>10</v>
      </c>
      <c r="S37">
        <v>10</v>
      </c>
      <c r="T37">
        <v>10</v>
      </c>
      <c r="U37">
        <v>10</v>
      </c>
      <c r="V37">
        <v>10</v>
      </c>
      <c r="W37">
        <v>10</v>
      </c>
      <c r="X37">
        <v>10</v>
      </c>
    </row>
    <row r="38" spans="1:24" x14ac:dyDescent="0.25">
      <c r="A38">
        <v>137</v>
      </c>
      <c r="B38">
        <v>60</v>
      </c>
      <c r="C38">
        <v>60</v>
      </c>
      <c r="D38">
        <v>60</v>
      </c>
      <c r="E38">
        <v>60</v>
      </c>
      <c r="F38">
        <v>60</v>
      </c>
      <c r="G38">
        <f t="shared" si="0"/>
        <v>60</v>
      </c>
      <c r="H38">
        <v>60</v>
      </c>
      <c r="I38">
        <f t="shared" si="1"/>
        <v>60</v>
      </c>
      <c r="J38">
        <v>60</v>
      </c>
      <c r="K38">
        <v>58</v>
      </c>
      <c r="L38">
        <v>58</v>
      </c>
      <c r="M38">
        <f t="shared" si="2"/>
        <v>60</v>
      </c>
      <c r="N38">
        <v>60</v>
      </c>
      <c r="O38">
        <f t="shared" si="3"/>
        <v>60</v>
      </c>
      <c r="P38">
        <v>58</v>
      </c>
      <c r="Q38">
        <v>60</v>
      </c>
      <c r="R38">
        <v>60</v>
      </c>
      <c r="S38">
        <f t="shared" si="4"/>
        <v>60</v>
      </c>
      <c r="T38">
        <v>58</v>
      </c>
      <c r="U38">
        <f t="shared" si="5"/>
        <v>60</v>
      </c>
      <c r="V38">
        <v>60</v>
      </c>
      <c r="W38">
        <f t="shared" si="6"/>
        <v>60</v>
      </c>
      <c r="X38">
        <v>60</v>
      </c>
    </row>
    <row r="39" spans="1:24" x14ac:dyDescent="0.25">
      <c r="A39">
        <v>138</v>
      </c>
      <c r="B39">
        <v>78</v>
      </c>
      <c r="C39">
        <v>78</v>
      </c>
      <c r="D39">
        <v>76</v>
      </c>
      <c r="E39">
        <v>72</v>
      </c>
      <c r="F39">
        <v>72</v>
      </c>
      <c r="G39">
        <f t="shared" si="0"/>
        <v>78</v>
      </c>
      <c r="H39">
        <v>78</v>
      </c>
      <c r="I39">
        <f t="shared" si="1"/>
        <v>78</v>
      </c>
      <c r="J39">
        <v>78</v>
      </c>
      <c r="K39">
        <v>6</v>
      </c>
      <c r="L39">
        <v>6</v>
      </c>
      <c r="M39">
        <f t="shared" si="2"/>
        <v>78</v>
      </c>
      <c r="N39">
        <v>78</v>
      </c>
      <c r="O39">
        <f t="shared" si="3"/>
        <v>78</v>
      </c>
      <c r="P39">
        <v>78</v>
      </c>
      <c r="Q39">
        <v>78</v>
      </c>
      <c r="R39">
        <v>78</v>
      </c>
      <c r="S39">
        <f t="shared" si="4"/>
        <v>78</v>
      </c>
      <c r="T39">
        <v>78</v>
      </c>
      <c r="U39">
        <f t="shared" si="5"/>
        <v>78</v>
      </c>
      <c r="V39">
        <v>78</v>
      </c>
      <c r="W39">
        <f t="shared" si="6"/>
        <v>78</v>
      </c>
      <c r="X39">
        <v>78</v>
      </c>
    </row>
    <row r="40" spans="1:24" x14ac:dyDescent="0.25">
      <c r="A40">
        <v>139</v>
      </c>
      <c r="B40">
        <v>1296</v>
      </c>
      <c r="C40">
        <v>1290</v>
      </c>
      <c r="D40">
        <v>1290</v>
      </c>
      <c r="E40">
        <v>1276</v>
      </c>
      <c r="F40">
        <v>1272</v>
      </c>
      <c r="G40">
        <f t="shared" si="0"/>
        <v>1296</v>
      </c>
      <c r="H40">
        <v>1296</v>
      </c>
      <c r="I40">
        <f t="shared" si="1"/>
        <v>1296</v>
      </c>
      <c r="J40">
        <v>1296</v>
      </c>
      <c r="K40">
        <v>148</v>
      </c>
      <c r="L40">
        <v>146</v>
      </c>
      <c r="M40">
        <f t="shared" si="2"/>
        <v>1296</v>
      </c>
      <c r="N40">
        <v>1292</v>
      </c>
      <c r="O40">
        <f t="shared" si="3"/>
        <v>1296</v>
      </c>
      <c r="P40">
        <v>1292</v>
      </c>
      <c r="Q40">
        <v>1266</v>
      </c>
      <c r="R40">
        <v>1266</v>
      </c>
      <c r="S40">
        <f t="shared" si="4"/>
        <v>1296</v>
      </c>
      <c r="T40">
        <v>1294</v>
      </c>
      <c r="U40">
        <f t="shared" si="5"/>
        <v>1296</v>
      </c>
      <c r="V40">
        <v>1292</v>
      </c>
      <c r="W40">
        <f t="shared" si="6"/>
        <v>1296</v>
      </c>
      <c r="X40">
        <v>1292</v>
      </c>
    </row>
    <row r="41" spans="1:24" x14ac:dyDescent="0.25">
      <c r="A41">
        <v>140</v>
      </c>
      <c r="B41">
        <v>202</v>
      </c>
      <c r="C41">
        <v>97</v>
      </c>
      <c r="D41">
        <v>96</v>
      </c>
      <c r="E41">
        <v>99</v>
      </c>
      <c r="F41">
        <v>99</v>
      </c>
      <c r="G41">
        <f t="shared" si="0"/>
        <v>202</v>
      </c>
      <c r="H41">
        <v>202</v>
      </c>
      <c r="I41">
        <f t="shared" si="1"/>
        <v>202</v>
      </c>
      <c r="J41">
        <v>202</v>
      </c>
      <c r="K41">
        <v>77</v>
      </c>
      <c r="L41">
        <v>76</v>
      </c>
      <c r="M41">
        <f t="shared" si="2"/>
        <v>202</v>
      </c>
      <c r="N41">
        <v>200</v>
      </c>
      <c r="O41">
        <f t="shared" si="3"/>
        <v>202</v>
      </c>
      <c r="P41">
        <v>201</v>
      </c>
      <c r="Q41">
        <v>196</v>
      </c>
      <c r="R41">
        <v>194</v>
      </c>
      <c r="S41">
        <f t="shared" si="4"/>
        <v>202</v>
      </c>
      <c r="T41">
        <v>202</v>
      </c>
      <c r="U41">
        <f t="shared" si="5"/>
        <v>202</v>
      </c>
      <c r="V41">
        <v>202</v>
      </c>
      <c r="W41">
        <f t="shared" si="6"/>
        <v>202</v>
      </c>
      <c r="X41">
        <v>202</v>
      </c>
    </row>
    <row r="42" spans="1:24" x14ac:dyDescent="0.25">
      <c r="A42">
        <v>141</v>
      </c>
      <c r="B42">
        <v>1202</v>
      </c>
      <c r="C42">
        <v>778</v>
      </c>
      <c r="D42">
        <v>770</v>
      </c>
      <c r="E42">
        <v>612</v>
      </c>
      <c r="F42">
        <v>606</v>
      </c>
      <c r="G42">
        <f t="shared" si="0"/>
        <v>1202</v>
      </c>
      <c r="H42">
        <v>1188</v>
      </c>
      <c r="I42">
        <f t="shared" si="1"/>
        <v>1202</v>
      </c>
      <c r="J42">
        <v>1196</v>
      </c>
      <c r="K42">
        <v>164</v>
      </c>
      <c r="L42">
        <v>160</v>
      </c>
      <c r="M42">
        <f t="shared" si="2"/>
        <v>1202</v>
      </c>
      <c r="N42">
        <v>1178</v>
      </c>
      <c r="O42">
        <f t="shared" si="3"/>
        <v>1202</v>
      </c>
      <c r="P42">
        <v>1178</v>
      </c>
      <c r="Q42">
        <v>870</v>
      </c>
      <c r="R42">
        <v>848</v>
      </c>
      <c r="S42">
        <f t="shared" si="4"/>
        <v>1202</v>
      </c>
      <c r="T42">
        <v>1180</v>
      </c>
      <c r="U42">
        <f t="shared" si="5"/>
        <v>1202</v>
      </c>
      <c r="V42">
        <v>1188</v>
      </c>
      <c r="W42">
        <f t="shared" si="6"/>
        <v>1202</v>
      </c>
      <c r="X42">
        <v>1184</v>
      </c>
    </row>
    <row r="43" spans="1:24" x14ac:dyDescent="0.25">
      <c r="A43">
        <v>142</v>
      </c>
      <c r="B43">
        <v>822</v>
      </c>
      <c r="C43">
        <v>740</v>
      </c>
      <c r="D43">
        <v>740</v>
      </c>
      <c r="E43">
        <v>780</v>
      </c>
      <c r="F43">
        <v>780</v>
      </c>
      <c r="G43">
        <f t="shared" si="0"/>
        <v>822</v>
      </c>
      <c r="H43">
        <v>814</v>
      </c>
      <c r="I43">
        <f t="shared" si="1"/>
        <v>822</v>
      </c>
      <c r="J43">
        <v>822</v>
      </c>
      <c r="K43">
        <v>322</v>
      </c>
      <c r="L43">
        <v>320</v>
      </c>
      <c r="M43">
        <f t="shared" si="2"/>
        <v>822</v>
      </c>
      <c r="N43">
        <v>820</v>
      </c>
      <c r="O43">
        <f t="shared" si="3"/>
        <v>822</v>
      </c>
      <c r="P43">
        <v>820</v>
      </c>
      <c r="Q43">
        <v>820</v>
      </c>
      <c r="R43">
        <v>816</v>
      </c>
      <c r="S43">
        <f t="shared" si="4"/>
        <v>822</v>
      </c>
      <c r="T43">
        <v>820</v>
      </c>
      <c r="U43">
        <f t="shared" si="5"/>
        <v>822</v>
      </c>
      <c r="V43">
        <v>822</v>
      </c>
      <c r="W43">
        <f t="shared" si="6"/>
        <v>822</v>
      </c>
      <c r="X43">
        <v>822</v>
      </c>
    </row>
    <row r="44" spans="1:24" x14ac:dyDescent="0.25">
      <c r="A44">
        <v>143</v>
      </c>
      <c r="B44">
        <v>830</v>
      </c>
      <c r="C44">
        <v>824</v>
      </c>
      <c r="D44">
        <v>824</v>
      </c>
      <c r="E44">
        <v>826</v>
      </c>
      <c r="F44">
        <v>826</v>
      </c>
      <c r="G44">
        <f t="shared" si="0"/>
        <v>830</v>
      </c>
      <c r="H44">
        <v>830</v>
      </c>
      <c r="I44">
        <f t="shared" si="1"/>
        <v>830</v>
      </c>
      <c r="J44">
        <v>830</v>
      </c>
      <c r="K44">
        <v>440</v>
      </c>
      <c r="L44">
        <v>440</v>
      </c>
      <c r="M44">
        <f t="shared" si="2"/>
        <v>830</v>
      </c>
      <c r="N44">
        <v>830</v>
      </c>
      <c r="O44">
        <f t="shared" si="3"/>
        <v>830</v>
      </c>
      <c r="P44">
        <v>830</v>
      </c>
      <c r="Q44">
        <v>824</v>
      </c>
      <c r="R44">
        <v>824</v>
      </c>
      <c r="S44">
        <f t="shared" si="4"/>
        <v>830</v>
      </c>
      <c r="T44">
        <v>830</v>
      </c>
      <c r="U44">
        <f t="shared" si="5"/>
        <v>830</v>
      </c>
      <c r="V44">
        <v>830</v>
      </c>
      <c r="W44">
        <f t="shared" si="6"/>
        <v>830</v>
      </c>
      <c r="X44">
        <v>830</v>
      </c>
    </row>
    <row r="45" spans="1:24" x14ac:dyDescent="0.25">
      <c r="A45">
        <v>144</v>
      </c>
      <c r="B45">
        <v>1214</v>
      </c>
      <c r="C45">
        <v>1174</v>
      </c>
      <c r="D45">
        <v>1172</v>
      </c>
      <c r="E45">
        <v>792</v>
      </c>
      <c r="F45">
        <v>792</v>
      </c>
      <c r="G45">
        <f t="shared" si="0"/>
        <v>1214</v>
      </c>
      <c r="H45">
        <v>1210</v>
      </c>
      <c r="I45">
        <f t="shared" si="1"/>
        <v>1214</v>
      </c>
      <c r="J45">
        <v>1214</v>
      </c>
      <c r="K45">
        <v>676</v>
      </c>
      <c r="L45">
        <v>674</v>
      </c>
      <c r="M45">
        <f t="shared" si="2"/>
        <v>1214</v>
      </c>
      <c r="N45">
        <v>1210</v>
      </c>
      <c r="O45">
        <f t="shared" si="3"/>
        <v>1214</v>
      </c>
      <c r="P45">
        <v>1214</v>
      </c>
      <c r="Q45">
        <v>1208</v>
      </c>
      <c r="R45">
        <v>1208</v>
      </c>
      <c r="S45">
        <f t="shared" si="4"/>
        <v>1214</v>
      </c>
      <c r="T45">
        <v>1214</v>
      </c>
      <c r="U45">
        <f t="shared" si="5"/>
        <v>1214</v>
      </c>
      <c r="V45">
        <v>1214</v>
      </c>
      <c r="W45">
        <f t="shared" si="6"/>
        <v>1214</v>
      </c>
      <c r="X45">
        <v>1214</v>
      </c>
    </row>
    <row r="46" spans="1:24" x14ac:dyDescent="0.25">
      <c r="A46">
        <v>145</v>
      </c>
      <c r="B46">
        <v>1170</v>
      </c>
      <c r="C46">
        <v>1148</v>
      </c>
      <c r="D46">
        <v>1144</v>
      </c>
      <c r="E46">
        <v>1084</v>
      </c>
      <c r="F46">
        <v>1084</v>
      </c>
      <c r="G46">
        <f t="shared" ref="G46:G52" si="7">B46</f>
        <v>1170</v>
      </c>
      <c r="H46">
        <v>1166</v>
      </c>
      <c r="I46">
        <f t="shared" ref="I46:I52" si="8">B46</f>
        <v>1170</v>
      </c>
      <c r="J46">
        <v>1170</v>
      </c>
      <c r="K46">
        <v>196</v>
      </c>
      <c r="L46">
        <v>196</v>
      </c>
      <c r="M46">
        <f t="shared" ref="M46:M52" si="9">B46</f>
        <v>1170</v>
      </c>
      <c r="N46">
        <v>1168</v>
      </c>
      <c r="O46">
        <f t="shared" ref="O46:O52" si="10">B46</f>
        <v>1170</v>
      </c>
      <c r="P46">
        <v>1166</v>
      </c>
      <c r="Q46">
        <v>1128</v>
      </c>
      <c r="R46">
        <v>1126</v>
      </c>
      <c r="S46">
        <f t="shared" ref="S46:S52" si="11">B46</f>
        <v>1170</v>
      </c>
      <c r="T46">
        <v>1168</v>
      </c>
      <c r="U46">
        <f t="shared" ref="U46:U52" si="12">B46</f>
        <v>1170</v>
      </c>
      <c r="V46">
        <v>1162</v>
      </c>
      <c r="W46">
        <f t="shared" ref="W46:W52" si="13">B46</f>
        <v>1170</v>
      </c>
      <c r="X46">
        <v>1164</v>
      </c>
    </row>
    <row r="47" spans="1:24" x14ac:dyDescent="0.25">
      <c r="A47">
        <v>146</v>
      </c>
      <c r="B47">
        <v>456</v>
      </c>
      <c r="C47">
        <v>374</v>
      </c>
      <c r="D47">
        <v>372</v>
      </c>
      <c r="E47">
        <v>264</v>
      </c>
      <c r="F47">
        <v>255</v>
      </c>
      <c r="G47">
        <f t="shared" si="7"/>
        <v>456</v>
      </c>
      <c r="H47">
        <v>455</v>
      </c>
      <c r="I47">
        <f t="shared" si="8"/>
        <v>456</v>
      </c>
      <c r="J47">
        <v>456</v>
      </c>
      <c r="K47">
        <v>236</v>
      </c>
      <c r="L47">
        <v>236</v>
      </c>
      <c r="M47">
        <f t="shared" si="9"/>
        <v>456</v>
      </c>
      <c r="N47">
        <v>456</v>
      </c>
      <c r="O47">
        <f t="shared" si="10"/>
        <v>456</v>
      </c>
      <c r="P47">
        <v>456</v>
      </c>
      <c r="Q47">
        <v>389</v>
      </c>
      <c r="R47">
        <v>388</v>
      </c>
      <c r="S47">
        <f t="shared" si="11"/>
        <v>456</v>
      </c>
      <c r="T47">
        <v>456</v>
      </c>
      <c r="U47">
        <f t="shared" si="12"/>
        <v>456</v>
      </c>
      <c r="V47">
        <v>456</v>
      </c>
      <c r="W47">
        <f t="shared" si="13"/>
        <v>456</v>
      </c>
      <c r="X47">
        <v>456</v>
      </c>
    </row>
    <row r="48" spans="1:24" x14ac:dyDescent="0.25">
      <c r="A48">
        <v>147</v>
      </c>
      <c r="B48">
        <v>1202</v>
      </c>
      <c r="C48">
        <v>854</v>
      </c>
      <c r="D48">
        <v>854</v>
      </c>
      <c r="E48">
        <v>566</v>
      </c>
      <c r="F48">
        <v>548</v>
      </c>
      <c r="G48">
        <f t="shared" si="7"/>
        <v>1202</v>
      </c>
      <c r="H48">
        <v>1200</v>
      </c>
      <c r="I48">
        <f t="shared" si="8"/>
        <v>1202</v>
      </c>
      <c r="J48">
        <v>1202</v>
      </c>
      <c r="K48">
        <v>586</v>
      </c>
      <c r="L48">
        <v>582</v>
      </c>
      <c r="M48">
        <f t="shared" si="9"/>
        <v>1202</v>
      </c>
      <c r="N48">
        <v>1192</v>
      </c>
      <c r="O48">
        <f t="shared" si="10"/>
        <v>1202</v>
      </c>
      <c r="P48">
        <v>1202</v>
      </c>
      <c r="Q48">
        <v>886</v>
      </c>
      <c r="R48">
        <v>882</v>
      </c>
      <c r="S48">
        <f t="shared" si="11"/>
        <v>1202</v>
      </c>
      <c r="T48">
        <v>1200</v>
      </c>
      <c r="U48">
        <f t="shared" si="12"/>
        <v>1202</v>
      </c>
      <c r="V48">
        <v>1202</v>
      </c>
      <c r="W48">
        <f t="shared" si="13"/>
        <v>1202</v>
      </c>
      <c r="X48">
        <v>1202</v>
      </c>
    </row>
    <row r="49" spans="1:24" x14ac:dyDescent="0.25">
      <c r="A49">
        <v>148</v>
      </c>
      <c r="B49">
        <v>1300</v>
      </c>
      <c r="C49">
        <v>1198</v>
      </c>
      <c r="D49">
        <v>1184</v>
      </c>
      <c r="E49">
        <v>1030</v>
      </c>
      <c r="F49">
        <v>1022</v>
      </c>
      <c r="G49">
        <f t="shared" si="7"/>
        <v>1300</v>
      </c>
      <c r="H49">
        <v>1286</v>
      </c>
      <c r="I49">
        <f t="shared" si="8"/>
        <v>1300</v>
      </c>
      <c r="J49">
        <v>1214</v>
      </c>
      <c r="K49">
        <v>994</v>
      </c>
      <c r="L49">
        <v>986</v>
      </c>
      <c r="M49">
        <f t="shared" si="9"/>
        <v>1300</v>
      </c>
      <c r="N49">
        <v>1288</v>
      </c>
      <c r="O49">
        <f t="shared" si="10"/>
        <v>1300</v>
      </c>
      <c r="P49">
        <v>1290</v>
      </c>
      <c r="Q49">
        <v>1104</v>
      </c>
      <c r="R49">
        <v>1100</v>
      </c>
      <c r="S49">
        <f t="shared" si="11"/>
        <v>1300</v>
      </c>
      <c r="T49">
        <v>1286</v>
      </c>
      <c r="U49">
        <f t="shared" si="12"/>
        <v>1300</v>
      </c>
      <c r="V49">
        <v>1292</v>
      </c>
      <c r="W49">
        <f t="shared" si="13"/>
        <v>1300</v>
      </c>
      <c r="X49">
        <v>1290</v>
      </c>
    </row>
    <row r="50" spans="1:24" x14ac:dyDescent="0.25">
      <c r="A50">
        <v>149</v>
      </c>
      <c r="B50">
        <v>10</v>
      </c>
      <c r="C50">
        <v>2</v>
      </c>
      <c r="D50">
        <v>2</v>
      </c>
      <c r="E50">
        <v>2</v>
      </c>
      <c r="F50">
        <v>2</v>
      </c>
      <c r="G50">
        <f t="shared" si="7"/>
        <v>10</v>
      </c>
      <c r="H50">
        <v>10</v>
      </c>
      <c r="I50">
        <f t="shared" si="8"/>
        <v>10</v>
      </c>
      <c r="J50">
        <v>5</v>
      </c>
      <c r="K50">
        <v>10</v>
      </c>
      <c r="L50">
        <v>4</v>
      </c>
      <c r="M50">
        <f t="shared" si="9"/>
        <v>10</v>
      </c>
      <c r="N50">
        <v>10</v>
      </c>
      <c r="O50">
        <v>10</v>
      </c>
      <c r="P50">
        <v>10</v>
      </c>
      <c r="Q50">
        <v>10</v>
      </c>
      <c r="R50">
        <v>10</v>
      </c>
      <c r="S50">
        <v>10</v>
      </c>
      <c r="T50">
        <v>10</v>
      </c>
      <c r="U50">
        <v>10</v>
      </c>
      <c r="V50">
        <v>10</v>
      </c>
      <c r="W50">
        <v>10</v>
      </c>
      <c r="X50">
        <v>10</v>
      </c>
    </row>
    <row r="51" spans="1:24" x14ac:dyDescent="0.25">
      <c r="A51">
        <v>150</v>
      </c>
      <c r="B51">
        <v>17</v>
      </c>
      <c r="C51">
        <v>13</v>
      </c>
      <c r="D51">
        <v>13</v>
      </c>
      <c r="E51">
        <v>13</v>
      </c>
      <c r="F51">
        <v>13</v>
      </c>
      <c r="G51">
        <f t="shared" si="7"/>
        <v>17</v>
      </c>
      <c r="H51">
        <v>13</v>
      </c>
      <c r="I51">
        <f t="shared" si="8"/>
        <v>17</v>
      </c>
      <c r="J51">
        <v>15</v>
      </c>
      <c r="K51">
        <v>9</v>
      </c>
      <c r="L51">
        <v>9</v>
      </c>
      <c r="M51">
        <f t="shared" si="9"/>
        <v>17</v>
      </c>
      <c r="N51">
        <v>17</v>
      </c>
      <c r="O51">
        <f t="shared" si="10"/>
        <v>17</v>
      </c>
      <c r="P51">
        <v>17</v>
      </c>
      <c r="Q51">
        <v>14</v>
      </c>
      <c r="R51">
        <v>12</v>
      </c>
      <c r="S51">
        <f t="shared" si="11"/>
        <v>17</v>
      </c>
      <c r="T51">
        <v>15</v>
      </c>
      <c r="U51">
        <f t="shared" si="12"/>
        <v>17</v>
      </c>
      <c r="V51">
        <v>17</v>
      </c>
      <c r="W51">
        <f t="shared" si="13"/>
        <v>17</v>
      </c>
      <c r="X51">
        <v>17</v>
      </c>
    </row>
    <row r="52" spans="1:24" x14ac:dyDescent="0.25">
      <c r="A52">
        <v>151</v>
      </c>
      <c r="B52">
        <v>952</v>
      </c>
      <c r="C52">
        <v>728</v>
      </c>
      <c r="D52">
        <v>704</v>
      </c>
      <c r="E52">
        <v>434</v>
      </c>
      <c r="F52">
        <v>406</v>
      </c>
      <c r="G52">
        <f t="shared" si="7"/>
        <v>952</v>
      </c>
      <c r="H52">
        <v>936</v>
      </c>
      <c r="I52">
        <f t="shared" si="8"/>
        <v>952</v>
      </c>
      <c r="J52">
        <v>926</v>
      </c>
      <c r="K52">
        <v>360</v>
      </c>
      <c r="L52">
        <v>344</v>
      </c>
      <c r="M52">
        <f t="shared" si="9"/>
        <v>952</v>
      </c>
      <c r="N52">
        <v>922</v>
      </c>
      <c r="O52">
        <f t="shared" si="10"/>
        <v>952</v>
      </c>
      <c r="P52">
        <v>948</v>
      </c>
      <c r="Q52">
        <v>534</v>
      </c>
      <c r="R52">
        <v>528</v>
      </c>
      <c r="S52">
        <f t="shared" si="11"/>
        <v>952</v>
      </c>
      <c r="T52">
        <v>932</v>
      </c>
      <c r="U52">
        <f t="shared" si="12"/>
        <v>952</v>
      </c>
      <c r="V52">
        <v>942</v>
      </c>
      <c r="W52">
        <f t="shared" si="13"/>
        <v>952</v>
      </c>
      <c r="X52">
        <v>940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4"/>
  <sheetViews>
    <sheetView topLeftCell="A7" workbookViewId="0">
      <selection activeCell="H11" sqref="H11"/>
    </sheetView>
  </sheetViews>
  <sheetFormatPr defaultRowHeight="15" x14ac:dyDescent="0.25"/>
  <cols>
    <col min="1" max="1" width="10.140625" style="20" customWidth="1"/>
    <col min="2" max="2" width="12.5703125" style="8" customWidth="1"/>
    <col min="3" max="3" width="14.7109375" style="8" customWidth="1"/>
    <col min="4" max="4" width="55.140625" style="8" customWidth="1"/>
    <col min="5" max="7" width="9.140625" style="8"/>
    <col min="8" max="10" width="9.140625" style="1"/>
    <col min="11" max="16384" width="9.140625" style="8"/>
  </cols>
  <sheetData>
    <row r="1" spans="1:13" x14ac:dyDescent="0.25">
      <c r="A1" s="14" t="s">
        <v>44</v>
      </c>
      <c r="B1" s="15" t="s">
        <v>45</v>
      </c>
      <c r="C1" s="16"/>
      <c r="D1" s="17"/>
      <c r="M1" s="1"/>
    </row>
    <row r="2" spans="1:13" x14ac:dyDescent="0.25">
      <c r="A2" s="18" t="s">
        <v>2</v>
      </c>
      <c r="B2" s="19"/>
      <c r="C2" s="19"/>
      <c r="D2" s="19"/>
      <c r="M2" s="1"/>
    </row>
    <row r="3" spans="1:13" x14ac:dyDescent="0.25">
      <c r="B3" s="21" t="s">
        <v>17</v>
      </c>
      <c r="C3" s="21" t="s">
        <v>46</v>
      </c>
      <c r="M3" s="1"/>
    </row>
    <row r="4" spans="1:13" x14ac:dyDescent="0.25">
      <c r="B4" s="22"/>
      <c r="C4" s="23" t="s">
        <v>12</v>
      </c>
      <c r="D4" s="8" t="s">
        <v>47</v>
      </c>
      <c r="M4" s="1"/>
    </row>
    <row r="5" spans="1:13" x14ac:dyDescent="0.25">
      <c r="B5" s="22"/>
      <c r="C5" s="23" t="s">
        <v>13</v>
      </c>
      <c r="D5" s="23" t="s">
        <v>48</v>
      </c>
      <c r="M5" s="1"/>
    </row>
    <row r="6" spans="1:13" x14ac:dyDescent="0.25">
      <c r="B6" s="21" t="s">
        <v>18</v>
      </c>
      <c r="C6" s="22" t="s">
        <v>49</v>
      </c>
      <c r="D6" s="23"/>
      <c r="M6" s="1"/>
    </row>
    <row r="7" spans="1:13" x14ac:dyDescent="0.25">
      <c r="B7" s="22"/>
      <c r="C7" s="23" t="s">
        <v>14</v>
      </c>
      <c r="D7" s="23" t="s">
        <v>50</v>
      </c>
      <c r="M7" s="1"/>
    </row>
    <row r="8" spans="1:13" x14ac:dyDescent="0.25">
      <c r="B8" s="21" t="s">
        <v>19</v>
      </c>
      <c r="C8" s="21" t="s">
        <v>51</v>
      </c>
      <c r="M8" s="1"/>
    </row>
    <row r="9" spans="1:13" x14ac:dyDescent="0.25">
      <c r="A9" s="24"/>
      <c r="C9" s="25" t="s">
        <v>15</v>
      </c>
      <c r="D9" s="8" t="s">
        <v>73</v>
      </c>
      <c r="M9" s="1"/>
    </row>
    <row r="10" spans="1:13" x14ac:dyDescent="0.25">
      <c r="A10" s="24"/>
      <c r="B10" s="22"/>
      <c r="C10" s="25" t="s">
        <v>16</v>
      </c>
      <c r="D10" s="8" t="s">
        <v>74</v>
      </c>
      <c r="M10" s="1"/>
    </row>
    <row r="11" spans="1:13" x14ac:dyDescent="0.25">
      <c r="A11" s="18" t="s">
        <v>3</v>
      </c>
      <c r="B11" s="26"/>
      <c r="C11" s="27"/>
      <c r="D11" s="19"/>
      <c r="M11" s="1"/>
    </row>
    <row r="12" spans="1:13" x14ac:dyDescent="0.25">
      <c r="B12" s="21" t="s">
        <v>22</v>
      </c>
      <c r="C12" s="21" t="s">
        <v>52</v>
      </c>
      <c r="M12" s="1"/>
    </row>
    <row r="13" spans="1:13" x14ac:dyDescent="0.25">
      <c r="A13" s="24"/>
      <c r="B13" s="21"/>
      <c r="C13" s="23" t="s">
        <v>20</v>
      </c>
      <c r="D13" s="23" t="s">
        <v>53</v>
      </c>
      <c r="M13" s="1"/>
    </row>
    <row r="14" spans="1:13" x14ac:dyDescent="0.25">
      <c r="A14" s="24"/>
      <c r="B14" s="21" t="s">
        <v>23</v>
      </c>
      <c r="C14" s="21" t="s">
        <v>54</v>
      </c>
      <c r="M14" s="1"/>
    </row>
    <row r="15" spans="1:13" x14ac:dyDescent="0.25">
      <c r="A15" s="24"/>
      <c r="B15" s="21"/>
      <c r="C15" s="28" t="s">
        <v>21</v>
      </c>
      <c r="D15" s="28" t="s">
        <v>55</v>
      </c>
      <c r="M15" s="1"/>
    </row>
    <row r="16" spans="1:13" x14ac:dyDescent="0.25">
      <c r="A16" s="18" t="s">
        <v>5</v>
      </c>
      <c r="B16" s="29"/>
      <c r="C16" s="30"/>
      <c r="D16" s="30"/>
      <c r="M16" s="1"/>
    </row>
    <row r="17" spans="1:13" x14ac:dyDescent="0.25">
      <c r="B17" s="21" t="s">
        <v>27</v>
      </c>
      <c r="C17" s="21" t="s">
        <v>56</v>
      </c>
      <c r="M17" s="1"/>
    </row>
    <row r="18" spans="1:13" x14ac:dyDescent="0.25">
      <c r="A18" s="24"/>
      <c r="B18" s="21"/>
      <c r="C18" s="23" t="s">
        <v>24</v>
      </c>
      <c r="D18" s="8" t="s">
        <v>57</v>
      </c>
      <c r="M18" s="1"/>
    </row>
    <row r="19" spans="1:13" x14ac:dyDescent="0.25">
      <c r="A19" s="24"/>
      <c r="B19" s="21" t="s">
        <v>28</v>
      </c>
      <c r="C19" s="21" t="s">
        <v>58</v>
      </c>
      <c r="M19" s="1"/>
    </row>
    <row r="20" spans="1:13" x14ac:dyDescent="0.25">
      <c r="A20" s="24"/>
      <c r="B20" s="21"/>
      <c r="C20" s="23" t="s">
        <v>25</v>
      </c>
      <c r="D20" s="23" t="s">
        <v>59</v>
      </c>
      <c r="M20" s="1"/>
    </row>
    <row r="21" spans="1:13" x14ac:dyDescent="0.25">
      <c r="A21" s="24"/>
      <c r="B21" s="21" t="s">
        <v>29</v>
      </c>
      <c r="C21" s="21" t="s">
        <v>60</v>
      </c>
      <c r="M21" s="1"/>
    </row>
    <row r="22" spans="1:13" x14ac:dyDescent="0.25">
      <c r="A22" s="24"/>
      <c r="B22" s="21"/>
      <c r="C22" s="23" t="s">
        <v>26</v>
      </c>
      <c r="D22" s="23" t="s">
        <v>61</v>
      </c>
      <c r="M22" s="1"/>
    </row>
    <row r="23" spans="1:13" x14ac:dyDescent="0.25">
      <c r="A23" s="18" t="s">
        <v>7</v>
      </c>
      <c r="B23" s="29"/>
      <c r="C23" s="31"/>
      <c r="D23" s="31"/>
      <c r="M23" s="1"/>
    </row>
    <row r="24" spans="1:13" x14ac:dyDescent="0.25">
      <c r="B24" s="21" t="s">
        <v>33</v>
      </c>
      <c r="C24" s="21" t="s">
        <v>62</v>
      </c>
      <c r="M24" s="1"/>
    </row>
    <row r="25" spans="1:13" x14ac:dyDescent="0.25">
      <c r="A25" s="24"/>
      <c r="B25" s="21"/>
      <c r="C25" s="28" t="s">
        <v>30</v>
      </c>
      <c r="D25" s="28" t="s">
        <v>63</v>
      </c>
      <c r="M25" s="1"/>
    </row>
    <row r="26" spans="1:13" x14ac:dyDescent="0.25">
      <c r="A26" s="24"/>
      <c r="B26" s="21" t="s">
        <v>34</v>
      </c>
      <c r="C26" s="21" t="s">
        <v>64</v>
      </c>
      <c r="M26" s="1"/>
    </row>
    <row r="27" spans="1:13" x14ac:dyDescent="0.25">
      <c r="A27" s="24"/>
      <c r="B27" s="21"/>
      <c r="C27" s="28" t="s">
        <v>31</v>
      </c>
      <c r="D27" s="28" t="s">
        <v>65</v>
      </c>
      <c r="M27" s="1"/>
    </row>
    <row r="28" spans="1:13" x14ac:dyDescent="0.25">
      <c r="A28" s="24"/>
      <c r="B28" s="21" t="s">
        <v>35</v>
      </c>
      <c r="C28" s="21" t="s">
        <v>66</v>
      </c>
      <c r="M28" s="1"/>
    </row>
    <row r="29" spans="1:13" x14ac:dyDescent="0.25">
      <c r="A29" s="24"/>
      <c r="B29" s="21"/>
      <c r="C29" s="28" t="s">
        <v>32</v>
      </c>
      <c r="D29" s="28" t="s">
        <v>67</v>
      </c>
      <c r="M29" s="1"/>
    </row>
    <row r="30" spans="1:13" x14ac:dyDescent="0.25">
      <c r="A30" s="18" t="s">
        <v>9</v>
      </c>
      <c r="B30" s="29"/>
      <c r="C30" s="30"/>
      <c r="D30" s="30"/>
      <c r="M30" s="1"/>
    </row>
    <row r="31" spans="1:13" x14ac:dyDescent="0.25">
      <c r="B31" s="21" t="s">
        <v>39</v>
      </c>
      <c r="C31" s="21" t="s">
        <v>68</v>
      </c>
    </row>
    <row r="32" spans="1:13" x14ac:dyDescent="0.25">
      <c r="A32" s="24"/>
      <c r="B32" s="21"/>
      <c r="C32" s="28" t="s">
        <v>36</v>
      </c>
      <c r="D32" s="28" t="s">
        <v>69</v>
      </c>
    </row>
    <row r="33" spans="1:9" x14ac:dyDescent="0.25">
      <c r="A33" s="24"/>
      <c r="B33" s="21" t="s">
        <v>40</v>
      </c>
      <c r="C33" s="21" t="s">
        <v>70</v>
      </c>
    </row>
    <row r="34" spans="1:9" x14ac:dyDescent="0.25">
      <c r="A34" s="24"/>
      <c r="B34" s="21" t="s">
        <v>41</v>
      </c>
      <c r="C34" s="22" t="s">
        <v>71</v>
      </c>
    </row>
    <row r="35" spans="1:9" x14ac:dyDescent="0.25">
      <c r="A35" s="24"/>
      <c r="C35" s="28" t="s">
        <v>38</v>
      </c>
      <c r="D35" s="8" t="s">
        <v>72</v>
      </c>
    </row>
    <row r="36" spans="1:9" x14ac:dyDescent="0.25">
      <c r="A36" s="24"/>
    </row>
    <row r="37" spans="1:9" x14ac:dyDescent="0.25">
      <c r="A37" s="32"/>
      <c r="B37" s="33"/>
      <c r="C37" s="33"/>
    </row>
    <row r="38" spans="1:9" x14ac:dyDescent="0.25">
      <c r="A38" s="24"/>
      <c r="B38" s="34"/>
      <c r="C38" s="34"/>
    </row>
    <row r="39" spans="1:9" x14ac:dyDescent="0.25">
      <c r="A39" s="24"/>
      <c r="B39" s="34"/>
      <c r="C39" s="34"/>
    </row>
    <row r="44" spans="1:9" x14ac:dyDescent="0.25">
      <c r="I44" s="3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показатели</vt:lpstr>
      <vt:lpstr>Лист1</vt:lpstr>
      <vt:lpstr>Лист2</vt:lpstr>
      <vt:lpstr>описание</vt:lpstr>
    </vt:vector>
  </TitlesOfParts>
  <Company>ООО АктивМаркетинг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</dc:creator>
  <cp:lastModifiedBy>User</cp:lastModifiedBy>
  <cp:lastPrinted>2019-09-11T13:47:57Z</cp:lastPrinted>
  <dcterms:created xsi:type="dcterms:W3CDTF">2019-06-09T22:16:24Z</dcterms:created>
  <dcterms:modified xsi:type="dcterms:W3CDTF">2019-10-11T12:40:31Z</dcterms:modified>
</cp:coreProperties>
</file>